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3 декабрь (2)" sheetId="13" r:id="rId1"/>
  </sheets>
  <definedNames>
    <definedName name="__xlnm._FilterDatabase" localSheetId="0">'Прил.8 2023 декабрь (2)'!$A$13:$F$345</definedName>
    <definedName name="__xlnm._FilterDatabase_1" localSheetId="0">'Прил.8 2023 декабрь (2)'!$A$13:$F$345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2023 декабрь (2)'!$A$1:$F$345</definedName>
    <definedName name="__xlnm.Print_Titles" localSheetId="0">'Прил.8 2023 декабрь (2)'!$10:$13</definedName>
    <definedName name="_xlnm._FilterDatabase" localSheetId="0" hidden="1">'Прил.8 2023 декабрь (2)'!$A$13:$F$345</definedName>
    <definedName name="Print_Titles_0" localSheetId="0">'Прил.8 2023 декабрь (2)'!$10:$13</definedName>
    <definedName name="Print_Titles_0_0" localSheetId="0">'Прил.8 2023 декабрь (2)'!$10:$13</definedName>
    <definedName name="_xlnm.Print_Titles" localSheetId="0">'Прил.8 2023 декабрь (2)'!$10:$13</definedName>
  </definedNames>
  <calcPr calcId="125725" iterateDelta="1E-4"/>
</workbook>
</file>

<file path=xl/calcChain.xml><?xml version="1.0" encoding="utf-8"?>
<calcChain xmlns="http://schemas.openxmlformats.org/spreadsheetml/2006/main">
  <c r="F289" i="13"/>
  <c r="F72"/>
  <c r="F71" s="1"/>
  <c r="F70" s="1"/>
  <c r="H340"/>
  <c r="G340"/>
  <c r="H339"/>
  <c r="H338" s="1"/>
  <c r="G338"/>
  <c r="H337"/>
  <c r="H336" s="1"/>
  <c r="G336"/>
  <c r="F336"/>
  <c r="G335"/>
  <c r="F335"/>
  <c r="G334"/>
  <c r="F334"/>
  <c r="H333"/>
  <c r="G333"/>
  <c r="H332"/>
  <c r="G332"/>
  <c r="F332"/>
  <c r="G331"/>
  <c r="H331" s="1"/>
  <c r="H330" s="1"/>
  <c r="H329" s="1"/>
  <c r="H328" s="1"/>
  <c r="H327" s="1"/>
  <c r="H326" s="1"/>
  <c r="F330"/>
  <c r="F329"/>
  <c r="F328" s="1"/>
  <c r="F327"/>
  <c r="F326" s="1"/>
  <c r="H324"/>
  <c r="H323" s="1"/>
  <c r="H321" s="1"/>
  <c r="H320" s="1"/>
  <c r="H319" s="1"/>
  <c r="G324"/>
  <c r="F324"/>
  <c r="G323"/>
  <c r="G321" s="1"/>
  <c r="G320" s="1"/>
  <c r="G319" s="1"/>
  <c r="F323"/>
  <c r="F321"/>
  <c r="F320" s="1"/>
  <c r="F319" s="1"/>
  <c r="H317"/>
  <c r="G317"/>
  <c r="F317"/>
  <c r="F315" s="1"/>
  <c r="F314" s="1"/>
  <c r="F313" s="1"/>
  <c r="F312" s="1"/>
  <c r="H316"/>
  <c r="G316"/>
  <c r="F316"/>
  <c r="H315"/>
  <c r="G315"/>
  <c r="H314"/>
  <c r="H313" s="1"/>
  <c r="G314"/>
  <c r="G313"/>
  <c r="G312" s="1"/>
  <c r="H309"/>
  <c r="H308" s="1"/>
  <c r="H307"/>
  <c r="H306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F280"/>
  <c r="G279"/>
  <c r="G278" s="1"/>
  <c r="G277" s="1"/>
  <c r="F278"/>
  <c r="F277" s="1"/>
  <c r="G276"/>
  <c r="G275" s="1"/>
  <c r="G274" s="1"/>
  <c r="F275"/>
  <c r="F274" s="1"/>
  <c r="G273"/>
  <c r="G272" s="1"/>
  <c r="G271" s="1"/>
  <c r="F272"/>
  <c r="F271" s="1"/>
  <c r="G270"/>
  <c r="G269" s="1"/>
  <c r="G268" s="1"/>
  <c r="G267" s="1"/>
  <c r="G266" s="1"/>
  <c r="G265" s="1"/>
  <c r="F269"/>
  <c r="H264"/>
  <c r="H263" s="1"/>
  <c r="G264"/>
  <c r="G263" s="1"/>
  <c r="F263"/>
  <c r="H262"/>
  <c r="H261" s="1"/>
  <c r="G262"/>
  <c r="G261"/>
  <c r="F261"/>
  <c r="G260"/>
  <c r="H260" s="1"/>
  <c r="H259" s="1"/>
  <c r="G259"/>
  <c r="F259"/>
  <c r="H243"/>
  <c r="H242" s="1"/>
  <c r="H241" s="1"/>
  <c r="H240" s="1"/>
  <c r="G243"/>
  <c r="F243"/>
  <c r="F242"/>
  <c r="F241" s="1"/>
  <c r="F240" s="1"/>
  <c r="H239"/>
  <c r="H238"/>
  <c r="H237" s="1"/>
  <c r="H236" s="1"/>
  <c r="G238"/>
  <c r="F238"/>
  <c r="F237" s="1"/>
  <c r="F236" s="1"/>
  <c r="G237"/>
  <c r="G236" s="1"/>
  <c r="G235"/>
  <c r="H235" s="1"/>
  <c r="H234" s="1"/>
  <c r="F234"/>
  <c r="H233"/>
  <c r="H232" s="1"/>
  <c r="H231" s="1"/>
  <c r="H230" s="1"/>
  <c r="G233"/>
  <c r="G232" s="1"/>
  <c r="F232"/>
  <c r="F231" s="1"/>
  <c r="F230" s="1"/>
  <c r="G229"/>
  <c r="H229" s="1"/>
  <c r="H228" s="1"/>
  <c r="F228"/>
  <c r="H227"/>
  <c r="H226" s="1"/>
  <c r="H225" s="1"/>
  <c r="H224" s="1"/>
  <c r="G227"/>
  <c r="G226" s="1"/>
  <c r="F226"/>
  <c r="F225" s="1"/>
  <c r="F224" s="1"/>
  <c r="G223"/>
  <c r="H223" s="1"/>
  <c r="H222" s="1"/>
  <c r="F222"/>
  <c r="H220"/>
  <c r="G220"/>
  <c r="F220"/>
  <c r="F219" s="1"/>
  <c r="F215" s="1"/>
  <c r="H218"/>
  <c r="G218"/>
  <c r="H217"/>
  <c r="H216" s="1"/>
  <c r="G217"/>
  <c r="F217"/>
  <c r="G216"/>
  <c r="H211"/>
  <c r="G211"/>
  <c r="F211"/>
  <c r="H210"/>
  <c r="H209"/>
  <c r="H208" s="1"/>
  <c r="G209"/>
  <c r="F209"/>
  <c r="F208" s="1"/>
  <c r="G208"/>
  <c r="G207" s="1"/>
  <c r="H204"/>
  <c r="H203" s="1"/>
  <c r="H202" s="1"/>
  <c r="G203"/>
  <c r="G202" s="1"/>
  <c r="F203"/>
  <c r="F202"/>
  <c r="H195"/>
  <c r="G195"/>
  <c r="F195"/>
  <c r="H194"/>
  <c r="H193" s="1"/>
  <c r="G193"/>
  <c r="F193"/>
  <c r="H189"/>
  <c r="H188" s="1"/>
  <c r="H182" s="1"/>
  <c r="F189"/>
  <c r="G188"/>
  <c r="F188"/>
  <c r="F182" s="1"/>
  <c r="G182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H167" s="1"/>
  <c r="G173"/>
  <c r="F173"/>
  <c r="H171"/>
  <c r="G171"/>
  <c r="G170" s="1"/>
  <c r="G169" s="1"/>
  <c r="G168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F157" s="1"/>
  <c r="H145"/>
  <c r="H144" s="1"/>
  <c r="H143" s="1"/>
  <c r="H142" s="1"/>
  <c r="G144"/>
  <c r="F144"/>
  <c r="F143" s="1"/>
  <c r="F142" s="1"/>
  <c r="G143"/>
  <c r="G142"/>
  <c r="G141"/>
  <c r="H141" s="1"/>
  <c r="H140" s="1"/>
  <c r="H139" s="1"/>
  <c r="H138" s="1"/>
  <c r="F140"/>
  <c r="F139" s="1"/>
  <c r="F138" s="1"/>
  <c r="G137"/>
  <c r="G136" s="1"/>
  <c r="G135" s="1"/>
  <c r="G134" s="1"/>
  <c r="F136"/>
  <c r="F135"/>
  <c r="F134" s="1"/>
  <c r="G133"/>
  <c r="H133" s="1"/>
  <c r="H132" s="1"/>
  <c r="H131" s="1"/>
  <c r="H130" s="1"/>
  <c r="F132"/>
  <c r="F131" s="1"/>
  <c r="F130" s="1"/>
  <c r="H128"/>
  <c r="G128"/>
  <c r="F128"/>
  <c r="H127"/>
  <c r="H126" s="1"/>
  <c r="G127"/>
  <c r="F127"/>
  <c r="G126"/>
  <c r="F126"/>
  <c r="H125"/>
  <c r="G125"/>
  <c r="H124"/>
  <c r="H122"/>
  <c r="G122"/>
  <c r="F122"/>
  <c r="H120"/>
  <c r="G120"/>
  <c r="F120"/>
  <c r="H119"/>
  <c r="H118"/>
  <c r="G118"/>
  <c r="F118"/>
  <c r="H116"/>
  <c r="G116"/>
  <c r="H115"/>
  <c r="G115"/>
  <c r="F115"/>
  <c r="H113"/>
  <c r="G113"/>
  <c r="F113"/>
  <c r="H110"/>
  <c r="H109" s="1"/>
  <c r="G109"/>
  <c r="F109"/>
  <c r="H101"/>
  <c r="H100" s="1"/>
  <c r="H98" s="1"/>
  <c r="H97" s="1"/>
  <c r="G101"/>
  <c r="F101"/>
  <c r="G100"/>
  <c r="G98" s="1"/>
  <c r="G97" s="1"/>
  <c r="F100"/>
  <c r="F98"/>
  <c r="F97" s="1"/>
  <c r="H93"/>
  <c r="H92" s="1"/>
  <c r="H91" s="1"/>
  <c r="H90" s="1"/>
  <c r="G93"/>
  <c r="F93"/>
  <c r="G92"/>
  <c r="G91" s="1"/>
  <c r="G90" s="1"/>
  <c r="F92"/>
  <c r="F91"/>
  <c r="F90" s="1"/>
  <c r="H88"/>
  <c r="H87" s="1"/>
  <c r="H85" s="1"/>
  <c r="G88"/>
  <c r="G87" s="1"/>
  <c r="G85" s="1"/>
  <c r="G84" s="1"/>
  <c r="F88"/>
  <c r="F87"/>
  <c r="F85"/>
  <c r="H81"/>
  <c r="G81"/>
  <c r="G80" s="1"/>
  <c r="G79" s="1"/>
  <c r="G78" s="1"/>
  <c r="G77" s="1"/>
  <c r="G76" s="1"/>
  <c r="F81"/>
  <c r="H80"/>
  <c r="F80"/>
  <c r="F79" s="1"/>
  <c r="F78" s="1"/>
  <c r="F77" s="1"/>
  <c r="F76" s="1"/>
  <c r="H79"/>
  <c r="H78"/>
  <c r="H77" s="1"/>
  <c r="H76" s="1"/>
  <c r="H73"/>
  <c r="H72" s="1"/>
  <c r="H71" s="1"/>
  <c r="H70" s="1"/>
  <c r="G73"/>
  <c r="G72"/>
  <c r="G71"/>
  <c r="G70"/>
  <c r="H68"/>
  <c r="G68"/>
  <c r="F68"/>
  <c r="H67"/>
  <c r="H66" s="1"/>
  <c r="H65" s="1"/>
  <c r="H64" s="1"/>
  <c r="G67"/>
  <c r="F67"/>
  <c r="G66"/>
  <c r="G65" s="1"/>
  <c r="G64" s="1"/>
  <c r="F66"/>
  <c r="F65" s="1"/>
  <c r="F64" s="1"/>
  <c r="G63"/>
  <c r="H63" s="1"/>
  <c r="H62" s="1"/>
  <c r="H61" s="1"/>
  <c r="H60" s="1"/>
  <c r="F62"/>
  <c r="F61" s="1"/>
  <c r="F60" s="1"/>
  <c r="H58"/>
  <c r="G58"/>
  <c r="G57" s="1"/>
  <c r="G55" s="1"/>
  <c r="F58"/>
  <c r="F57" s="1"/>
  <c r="F55" s="1"/>
  <c r="H57"/>
  <c r="H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H38" s="1"/>
  <c r="H37" s="1"/>
  <c r="F37"/>
  <c r="H36"/>
  <c r="H35" s="1"/>
  <c r="G35"/>
  <c r="F35"/>
  <c r="H32"/>
  <c r="G32"/>
  <c r="F32"/>
  <c r="H29"/>
  <c r="H28" s="1"/>
  <c r="H25" s="1"/>
  <c r="H24" s="1"/>
  <c r="G28"/>
  <c r="F28"/>
  <c r="H26"/>
  <c r="G26"/>
  <c r="F26"/>
  <c r="G25"/>
  <c r="F25"/>
  <c r="F24" s="1"/>
  <c r="G24"/>
  <c r="H20"/>
  <c r="H19" s="1"/>
  <c r="H18" s="1"/>
  <c r="H17" s="1"/>
  <c r="H16" s="1"/>
  <c r="G20"/>
  <c r="F20"/>
  <c r="F19" s="1"/>
  <c r="F18" s="1"/>
  <c r="F17" s="1"/>
  <c r="F16" s="1"/>
  <c r="G19"/>
  <c r="G18" s="1"/>
  <c r="G17" s="1"/>
  <c r="G16" s="1"/>
  <c r="F54" l="1"/>
  <c r="F31"/>
  <c r="F30" s="1"/>
  <c r="F23" s="1"/>
  <c r="F22" s="1"/>
  <c r="F207"/>
  <c r="F206"/>
  <c r="F199" s="1"/>
  <c r="F112"/>
  <c r="F111" s="1"/>
  <c r="H54"/>
  <c r="F84"/>
  <c r="F83" s="1"/>
  <c r="H84"/>
  <c r="H83" s="1"/>
  <c r="G215"/>
  <c r="H219"/>
  <c r="G242"/>
  <c r="G241" s="1"/>
  <c r="G240" s="1"/>
  <c r="F268"/>
  <c r="F267" s="1"/>
  <c r="F266" s="1"/>
  <c r="F265" s="1"/>
  <c r="H312"/>
  <c r="H335"/>
  <c r="H334" s="1"/>
  <c r="H207"/>
  <c r="H206"/>
  <c r="H31"/>
  <c r="H30" s="1"/>
  <c r="H23" s="1"/>
  <c r="H22" s="1"/>
  <c r="H15" s="1"/>
  <c r="G54"/>
  <c r="G83"/>
  <c r="F168"/>
  <c r="F167" s="1"/>
  <c r="H215"/>
  <c r="G37"/>
  <c r="G31" s="1"/>
  <c r="G30" s="1"/>
  <c r="G23" s="1"/>
  <c r="G22" s="1"/>
  <c r="G15" s="1"/>
  <c r="H137"/>
  <c r="H136" s="1"/>
  <c r="H135" s="1"/>
  <c r="H134" s="1"/>
  <c r="G140"/>
  <c r="G139" s="1"/>
  <c r="G138" s="1"/>
  <c r="G160"/>
  <c r="G159" s="1"/>
  <c r="G158" s="1"/>
  <c r="G157" s="1"/>
  <c r="G111" s="1"/>
  <c r="H270"/>
  <c r="H269" s="1"/>
  <c r="H268" s="1"/>
  <c r="H267" s="1"/>
  <c r="H266" s="1"/>
  <c r="H265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206"/>
  <c r="G222"/>
  <c r="G219" s="1"/>
  <c r="G228"/>
  <c r="G225" s="1"/>
  <c r="G224" s="1"/>
  <c r="G234"/>
  <c r="G231" s="1"/>
  <c r="G230" s="1"/>
  <c r="G48"/>
  <c r="G47" s="1"/>
  <c r="G62"/>
  <c r="G61" s="1"/>
  <c r="G60" s="1"/>
  <c r="G132"/>
  <c r="G131" s="1"/>
  <c r="G130" s="1"/>
  <c r="G330"/>
  <c r="G329" s="1"/>
  <c r="G328" s="1"/>
  <c r="G327" s="1"/>
  <c r="G326" s="1"/>
  <c r="F15" l="1"/>
  <c r="F14" s="1"/>
  <c r="F345" s="1"/>
  <c r="G14"/>
  <c r="G345" s="1"/>
  <c r="H14"/>
  <c r="H345" s="1"/>
  <c r="G199"/>
  <c r="G167" s="1"/>
</calcChain>
</file>

<file path=xl/sharedStrings.xml><?xml version="1.0" encoding="utf-8"?>
<sst xmlns="http://schemas.openxmlformats.org/spreadsheetml/2006/main" count="946" uniqueCount="349">
  <si>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</si>
  <si>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</si>
  <si>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</si>
  <si>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</si>
  <si>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</si>
  <si>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</si>
  <si>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</si>
  <si>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</si>
  <si>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</si>
  <si>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</si>
  <si>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</si>
  <si>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</si>
  <si>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</si>
  <si>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</si>
  <si>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</si>
  <si>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</si>
  <si>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</si>
  <si>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</si>
  <si>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</si>
  <si>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</si>
  <si>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</si>
  <si>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</si>
  <si>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</si>
  <si>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</si>
  <si>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</si>
  <si>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</si>
  <si>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</si>
  <si>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</si>
  <si>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</si>
  <si>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</si>
  <si>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</si>
  <si>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</si>
  <si>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</si>
  <si>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</si>
  <si>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</si>
  <si>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</si>
  <si>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</si>
  <si>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</si>
  <si>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</si>
  <si>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</si>
  <si>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</si>
  <si>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</si>
  <si>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</si>
  <si>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</si>
  <si>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</si>
  <si>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</si>
  <si>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</si>
  <si>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</si>
  <si>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</si>
  <si>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</si>
  <si>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</si>
  <si>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</si>
  <si>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</si>
  <si>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</si>
  <si>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</si>
  <si>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</si>
  <si>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</si>
  <si>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</si>
  <si>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</si>
  <si>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</si>
  <si>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</si>
  <si>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</si>
  <si>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</si>
  <si>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</si>
  <si>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</si>
  <si>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</si>
  <si>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</si>
  <si>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</si>
  <si>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</si>
  <si>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</si>
  <si>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</si>
  <si>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</si>
  <si>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</si>
  <si>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</si>
  <si>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</si>
  <si>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</si>
  <si>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</si>
  <si>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</si>
  <si>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</si>
  <si>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</si>
  <si>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</si>
  <si>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</si>
  <si>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</si>
  <si>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</si>
  <si>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</si>
  <si>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</si>
  <si>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</si>
  <si>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</si>
  <si>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</si>
  <si>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</si>
  <si>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</si>
  <si>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</si>
  <si>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</si>
  <si>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</si>
  <si>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</si>
  <si>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</si>
  <si>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</si>
  <si>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</si>
  <si>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</si>
  <si>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</si>
  <si>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</si>
  <si>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</si>
  <si>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</si>
  <si>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</si>
  <si>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</si>
  <si>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</si>
  <si>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</si>
  <si>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</si>
  <si>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</si>
  <si>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</si>
  <si>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</si>
  <si>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</si>
  <si>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</si>
  <si>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</si>
  <si>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</si>
  <si>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</si>
  <si>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</si>
  <si>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</si>
  <si>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</si>
  <si>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</si>
  <si>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</si>
  <si>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</si>
  <si>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</si>
  <si>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</si>
  <si>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</si>
  <si>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</si>
  <si>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</si>
  <si>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</si>
  <si>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</si>
  <si>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</si>
  <si>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</si>
  <si>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</si>
  <si>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</si>
  <si>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</si>
  <si>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</si>
  <si>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</si>
  <si>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</si>
  <si>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</si>
  <si>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</si>
  <si>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</si>
  <si>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</si>
  <si>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</si>
  <si>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</si>
  <si>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</si>
  <si>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</si>
  <si>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</si>
  <si>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</si>
  <si>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</si>
  <si>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</si>
  <si>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</si>
  <si>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</si>
  <si>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</si>
  <si>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</si>
  <si>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</si>
  <si>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</si>
  <si>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</si>
  <si>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</si>
  <si>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</si>
  <si>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</si>
  <si>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</si>
  <si>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</si>
  <si>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</si>
  <si>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</si>
  <si>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</si>
  <si>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</si>
  <si>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</si>
  <si>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</si>
  <si>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</si>
  <si>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</si>
  <si>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</si>
  <si>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</si>
  <si>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</si>
  <si>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</si>
  <si>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</si>
  <si>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</si>
  <si>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</si>
  <si>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</si>
  <si>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</si>
  <si>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</si>
  <si>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</si>
  <si>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</si>
  <si>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</si>
  <si>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</si>
  <si>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</si>
  <si>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</si>
  <si>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</si>
  <si>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</si>
  <si>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</si>
  <si>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</si>
  <si>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</si>
  <si>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</si>
  <si>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</si>
  <si>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</si>
  <si>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</si>
  <si>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</si>
  <si>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</si>
  <si>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</si>
  <si>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</si>
  <si>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</si>
  <si>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</si>
  <si>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</si>
  <si>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</si>
  <si>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</si>
  <si>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</si>
  <si>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</si>
  <si>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</si>
  <si>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</si>
  <si>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</si>
  <si>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</si>
  <si>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</si>
  <si>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</si>
  <si>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</si>
  <si>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</si>
  <si>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</si>
  <si>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</si>
  <si>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</si>
  <si>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</si>
  <si>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</si>
  <si>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</si>
  <si>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</si>
  <si>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</si>
  <si>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</si>
  <si>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</si>
  <si>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</si>
  <si>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</si>
  <si>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</si>
  <si>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</si>
  <si>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</si>
  <si>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</si>
  <si>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</si>
  <si>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</si>
  <si>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</si>
  <si>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</si>
  <si>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</si>
  <si>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</si>
  <si>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</si>
  <si>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</si>
  <si>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</si>
  <si>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</si>
  <si>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</si>
  <si>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</si>
  <si>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</si>
  <si>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</si>
  <si>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</si>
  <si>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</si>
  <si>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</si>
  <si>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</si>
  <si>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</si>
  <si>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</si>
  <si>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</si>
  <si>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</si>
  <si>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</si>
  <si>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</si>
  <si>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</si>
  <si>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</si>
  <si>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</si>
  <si>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</si>
  <si>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</si>
  <si>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</si>
  <si>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</si>
  <si>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</si>
  <si>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</si>
  <si>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</si>
  <si>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</si>
  <si>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</si>
  <si>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</si>
  <si>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</si>
  <si>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</si>
  <si>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</si>
  <si>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</si>
  <si>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</si>
  <si>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</si>
  <si>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</si>
  <si>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</si>
  <si>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</si>
  <si>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</si>
  <si>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</si>
  <si>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</si>
  <si>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</si>
  <si>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</si>
  <si>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</si>
  <si>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</si>
  <si>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</si>
  <si>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</si>
  <si>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</si>
  <si>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</si>
  <si>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</si>
  <si>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</si>
  <si>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</si>
  <si>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</si>
  <si>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</si>
  <si>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</si>
  <si>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</si>
  <si>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</si>
  <si>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</si>
  <si>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</si>
  <si>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</si>
  <si>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</si>
  <si>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</si>
  <si>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</si>
  <si>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</si>
  <si>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</si>
  <si>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</si>
  <si>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</si>
  <si>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</si>
  <si>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</si>
  <si>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</si>
  <si>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</si>
  <si>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</si>
  <si>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</si>
  <si>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</si>
  <si>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</si>
  <si>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</si>
  <si>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</si>
  <si>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</si>
  <si>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</si>
  <si>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</si>
  <si>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</si>
  <si>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</si>
  <si>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</si>
  <si>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</si>
  <si>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</si>
  <si>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</si>
  <si>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</si>
  <si>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</si>
  <si>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</si>
  <si>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</si>
  <si>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</si>
  <si>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</si>
  <si>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</si>
  <si>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</si>
  <si>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</si>
  <si>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</si>
  <si>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</si>
  <si>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</si>
  <si>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</si>
  <si>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</si>
  <si>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</si>
  <si>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</si>
  <si>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</si>
  <si>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</si>
  <si>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</si>
  <si>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</si>
  <si>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</si>
  <si>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</si>
  <si>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 xml:space="preserve">Содержание  автомобильных дорог общего пользования местного значения    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</si>
  <si>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</si>
  <si>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в ред. от 09.12.2023г №34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</si>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</sst>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5"/>
  <sheetViews>
    <sheetView tabSelected="1" view="pageBreakPreview" topLeftCell="A337" zoomScale="106" zoomScaleNormal="75" zoomScaleSheetLayoutView="106" workbookViewId="0">
      <selection activeCell="F294" sqref="F294:F300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348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217</v>
      </c>
      <c r="G4" s="47"/>
      <c r="H4" s="47"/>
    </row>
    <row r="5" spans="1:11">
      <c r="D5" s="1"/>
      <c r="E5" s="1"/>
      <c r="F5" s="47" t="s">
        <v>216</v>
      </c>
      <c r="G5" s="47"/>
      <c r="H5" s="47"/>
    </row>
    <row r="6" spans="1:11">
      <c r="D6" s="4"/>
      <c r="E6" s="4"/>
      <c r="F6" s="47" t="s">
        <v>319</v>
      </c>
      <c r="G6" s="47"/>
      <c r="H6" s="47"/>
    </row>
    <row r="7" spans="1:11" ht="17.399999999999999" customHeight="1">
      <c r="A7" s="131"/>
      <c r="B7" s="131"/>
      <c r="C7" s="131"/>
      <c r="D7" s="131"/>
      <c r="E7" s="131"/>
      <c r="F7" s="131"/>
      <c r="G7" s="132" t="s">
        <v>347</v>
      </c>
      <c r="H7" s="132"/>
    </row>
    <row r="8" spans="1:11" ht="54" customHeight="1">
      <c r="A8" s="136" t="s">
        <v>346</v>
      </c>
      <c r="B8" s="136"/>
      <c r="C8" s="136"/>
      <c r="D8" s="136"/>
      <c r="E8" s="136"/>
      <c r="F8" s="136"/>
      <c r="G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3" t="s">
        <v>2</v>
      </c>
      <c r="B10" s="134" t="s">
        <v>3</v>
      </c>
      <c r="C10" s="134" t="s">
        <v>4</v>
      </c>
      <c r="D10" s="134" t="s">
        <v>5</v>
      </c>
      <c r="E10" s="134" t="s">
        <v>6</v>
      </c>
      <c r="F10" s="135" t="s">
        <v>7</v>
      </c>
      <c r="G10" s="135" t="s">
        <v>7</v>
      </c>
      <c r="H10" s="135" t="s">
        <v>7</v>
      </c>
    </row>
    <row r="11" spans="1:11">
      <c r="A11" s="133"/>
      <c r="B11" s="134"/>
      <c r="C11" s="134"/>
      <c r="D11" s="134"/>
      <c r="E11" s="134"/>
      <c r="F11" s="135"/>
      <c r="G11" s="135"/>
      <c r="H11" s="135"/>
    </row>
    <row r="12" spans="1:11" ht="113.4" customHeight="1">
      <c r="A12" s="133"/>
      <c r="B12" s="134"/>
      <c r="C12" s="134"/>
      <c r="D12" s="134"/>
      <c r="E12" s="134"/>
      <c r="F12" s="130" t="s">
        <v>222</v>
      </c>
      <c r="G12" s="130" t="s">
        <v>234</v>
      </c>
      <c r="H12" s="130" t="s">
        <v>287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30" t="s">
        <v>9</v>
      </c>
      <c r="C14" s="130"/>
      <c r="D14" s="130"/>
      <c r="E14" s="130"/>
      <c r="F14" s="12">
        <f>F15+F76+F83+F111+F167+F265+F280+F285+F305+F312+F326</f>
        <v>49812.200000000004</v>
      </c>
      <c r="G14" s="12">
        <f>G15+G76+G83+G111+G167+G265+G285+G312+G344+G326</f>
        <v>33630.6</v>
      </c>
      <c r="H14" s="12">
        <f>H15+H76+H83+H111+H167+H265+H285+H312+H326+H344</f>
        <v>19748.099999999999</v>
      </c>
    </row>
    <row r="15" spans="1:11" s="13" customFormat="1">
      <c r="A15" s="11" t="s">
        <v>10</v>
      </c>
      <c r="B15" s="130"/>
      <c r="C15" s="130" t="s">
        <v>11</v>
      </c>
      <c r="D15" s="130"/>
      <c r="E15" s="130"/>
      <c r="F15" s="12">
        <f>F16+F22+F39+F47+F50+F54</f>
        <v>8280.9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30"/>
      <c r="C16" s="130" t="s">
        <v>13</v>
      </c>
      <c r="D16" s="130"/>
      <c r="E16" s="130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30"/>
      <c r="C17" s="130" t="s">
        <v>13</v>
      </c>
      <c r="D17" s="130" t="s">
        <v>15</v>
      </c>
      <c r="E17" s="130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30"/>
      <c r="C18" s="130" t="s">
        <v>13</v>
      </c>
      <c r="D18" s="130" t="s">
        <v>17</v>
      </c>
      <c r="E18" s="130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30"/>
      <c r="C19" s="130" t="s">
        <v>13</v>
      </c>
      <c r="D19" s="130" t="s">
        <v>19</v>
      </c>
      <c r="E19" s="130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30"/>
      <c r="C22" s="130" t="s">
        <v>24</v>
      </c>
      <c r="D22" s="130"/>
      <c r="E22" s="130"/>
      <c r="F22" s="12">
        <f>F23</f>
        <v>7006.5999999999995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30"/>
      <c r="C23" s="130" t="s">
        <v>24</v>
      </c>
      <c r="D23" s="130" t="s">
        <v>15</v>
      </c>
      <c r="E23" s="130"/>
      <c r="F23" s="12">
        <f>F24+F30</f>
        <v>7006.5999999999995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30"/>
      <c r="C24" s="130" t="s">
        <v>24</v>
      </c>
      <c r="D24" s="130" t="s">
        <v>27</v>
      </c>
      <c r="E24" s="130"/>
      <c r="F24" s="12">
        <f>F25</f>
        <v>1392.2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30"/>
      <c r="C25" s="130" t="s">
        <v>24</v>
      </c>
      <c r="D25" s="130" t="s">
        <v>28</v>
      </c>
      <c r="E25" s="130"/>
      <c r="F25" s="12">
        <f>F26+F28</f>
        <v>1392.2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374</v>
      </c>
      <c r="G28" s="17">
        <f>G29</f>
        <v>0</v>
      </c>
      <c r="H28" s="17">
        <f>H29</f>
        <v>0</v>
      </c>
    </row>
    <row r="29" spans="1:8" ht="25.2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>
        <v>374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35</v>
      </c>
      <c r="B30" s="130"/>
      <c r="C30" s="130" t="s">
        <v>24</v>
      </c>
      <c r="D30" s="130" t="s">
        <v>17</v>
      </c>
      <c r="E30" s="130"/>
      <c r="F30" s="12">
        <f>F31</f>
        <v>5614.4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30"/>
      <c r="C31" s="130" t="s">
        <v>24</v>
      </c>
      <c r="D31" s="130" t="s">
        <v>19</v>
      </c>
      <c r="E31" s="130"/>
      <c r="F31" s="12">
        <f>F32+F35+F37</f>
        <v>5614.4</v>
      </c>
      <c r="G31" s="12">
        <f>G32+G35+G37</f>
        <v>5702</v>
      </c>
      <c r="H31" s="12">
        <f>H32+H35+H37</f>
        <v>6150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f>F33+F34</f>
        <v>3925.4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3275.4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1689</v>
      </c>
      <c r="G35" s="17">
        <f>G36</f>
        <v>0</v>
      </c>
      <c r="H35" s="17">
        <f>H36</f>
        <v>0</v>
      </c>
    </row>
    <row r="36" spans="1:8" ht="32.4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1689</v>
      </c>
      <c r="G36" s="21">
        <v>0</v>
      </c>
      <c r="H36" s="21">
        <f>G36+G36*0.05</f>
        <v>0</v>
      </c>
    </row>
    <row r="37" spans="1:8" ht="0.6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30"/>
      <c r="C39" s="130" t="s">
        <v>42</v>
      </c>
      <c r="D39" s="130"/>
      <c r="E39" s="130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4" t="s">
        <v>25</v>
      </c>
      <c r="B40" s="41"/>
      <c r="C40" s="41" t="s">
        <v>42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4" t="s">
        <v>35</v>
      </c>
      <c r="B41" s="41"/>
      <c r="C41" s="41" t="s">
        <v>42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4" t="s">
        <v>18</v>
      </c>
      <c r="B42" s="41"/>
      <c r="C42" s="41" t="s">
        <v>42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179.3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48</v>
      </c>
      <c r="B47" s="16"/>
      <c r="C47" s="130" t="s">
        <v>49</v>
      </c>
      <c r="D47" s="130" t="s">
        <v>50</v>
      </c>
      <c r="E47" s="13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55</v>
      </c>
      <c r="B50" s="130"/>
      <c r="C50" s="130" t="s">
        <v>56</v>
      </c>
      <c r="D50" s="130"/>
      <c r="E50" s="130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30"/>
      <c r="C53" s="130" t="s">
        <v>56</v>
      </c>
      <c r="D53" s="16" t="s">
        <v>58</v>
      </c>
      <c r="E53" s="16" t="s">
        <v>60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61</v>
      </c>
      <c r="B54" s="130"/>
      <c r="C54" s="130" t="s">
        <v>62</v>
      </c>
      <c r="D54" s="130"/>
      <c r="E54" s="130"/>
      <c r="F54" s="12">
        <f>F55+F60+F64+F70</f>
        <v>894.7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18" t="s">
        <v>294</v>
      </c>
      <c r="B55" s="41"/>
      <c r="C55" s="41" t="s">
        <v>62</v>
      </c>
      <c r="D55" s="41" t="s">
        <v>63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19" t="s">
        <v>290</v>
      </c>
      <c r="B56" s="41"/>
      <c r="C56" s="41" t="s">
        <v>62</v>
      </c>
      <c r="D56" s="41" t="s">
        <v>299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5" t="s">
        <v>266</v>
      </c>
      <c r="B57" s="41"/>
      <c r="C57" s="41" t="s">
        <v>62</v>
      </c>
      <c r="D57" s="41" t="s">
        <v>268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64</v>
      </c>
      <c r="B58" s="16"/>
      <c r="C58" s="16" t="s">
        <v>62</v>
      </c>
      <c r="D58" s="16" t="s">
        <v>267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62</v>
      </c>
      <c r="D59" s="16" t="s">
        <v>267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65</v>
      </c>
      <c r="B60" s="130"/>
      <c r="C60" s="130" t="s">
        <v>62</v>
      </c>
      <c r="D60" s="130" t="s">
        <v>66</v>
      </c>
      <c r="E60" s="130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30"/>
      <c r="C61" s="130" t="s">
        <v>62</v>
      </c>
      <c r="D61" s="130" t="s">
        <v>68</v>
      </c>
      <c r="E61" s="130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30"/>
      <c r="C64" s="130" t="s">
        <v>62</v>
      </c>
      <c r="D64" s="130" t="s">
        <v>15</v>
      </c>
      <c r="E64" s="130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30"/>
      <c r="C65" s="130" t="s">
        <v>62</v>
      </c>
      <c r="D65" s="130" t="s">
        <v>17</v>
      </c>
      <c r="E65" s="13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30"/>
      <c r="C66" s="130" t="s">
        <v>62</v>
      </c>
      <c r="D66" s="130" t="s">
        <v>19</v>
      </c>
      <c r="E66" s="130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30"/>
      <c r="C70" s="130" t="s">
        <v>62</v>
      </c>
      <c r="D70" s="130" t="s">
        <v>50</v>
      </c>
      <c r="E70" s="130"/>
      <c r="F70" s="12">
        <f>F71</f>
        <v>878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4" t="s">
        <v>18</v>
      </c>
      <c r="B71" s="41"/>
      <c r="C71" s="41" t="s">
        <v>62</v>
      </c>
      <c r="D71" s="41" t="s">
        <v>75</v>
      </c>
      <c r="E71" s="41"/>
      <c r="F71" s="53">
        <f>F72</f>
        <v>878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4" t="s">
        <v>18</v>
      </c>
      <c r="B72" s="41"/>
      <c r="C72" s="41" t="s">
        <v>62</v>
      </c>
      <c r="D72" s="41" t="s">
        <v>76</v>
      </c>
      <c r="E72" s="41"/>
      <c r="F72" s="53">
        <f t="shared" si="7"/>
        <v>878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v>878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866.8</v>
      </c>
      <c r="G74" s="17">
        <v>630.1</v>
      </c>
      <c r="H74" s="17">
        <v>664.5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11.2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30"/>
      <c r="C76" s="130" t="s">
        <v>80</v>
      </c>
      <c r="D76" s="130"/>
      <c r="E76" s="130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4" t="s">
        <v>81</v>
      </c>
      <c r="B77" s="41"/>
      <c r="C77" s="41" t="s">
        <v>82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4" t="s">
        <v>74</v>
      </c>
      <c r="B78" s="41"/>
      <c r="C78" s="41" t="s">
        <v>82</v>
      </c>
      <c r="D78" s="41" t="s">
        <v>50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4" t="s">
        <v>83</v>
      </c>
      <c r="B79" s="41"/>
      <c r="C79" s="41" t="s">
        <v>82</v>
      </c>
      <c r="D79" s="41" t="s">
        <v>75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4" t="s">
        <v>81</v>
      </c>
      <c r="B80" s="41"/>
      <c r="C80" s="41" t="s">
        <v>82</v>
      </c>
      <c r="D80" s="41" t="s">
        <v>76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86</v>
      </c>
      <c r="B83" s="130"/>
      <c r="C83" s="130" t="s">
        <v>87</v>
      </c>
      <c r="D83" s="130"/>
      <c r="E83" s="130"/>
      <c r="F83" s="12">
        <f>F84+F97</f>
        <v>1017.6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4" t="s">
        <v>88</v>
      </c>
      <c r="B84" s="41"/>
      <c r="C84" s="41" t="s">
        <v>89</v>
      </c>
      <c r="D84" s="41"/>
      <c r="E84" s="41"/>
      <c r="F84" s="53">
        <f>F85+F90</f>
        <v>23.7</v>
      </c>
      <c r="G84" s="53">
        <f>G85+G90</f>
        <v>31.5</v>
      </c>
      <c r="H84" s="53">
        <f>H85+H90</f>
        <v>33.1</v>
      </c>
    </row>
    <row r="85" spans="1:8" s="13" customFormat="1" ht="52.8">
      <c r="A85" s="112" t="s">
        <v>223</v>
      </c>
      <c r="B85" s="41"/>
      <c r="C85" s="41" t="s">
        <v>89</v>
      </c>
      <c r="D85" s="41" t="s">
        <v>90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3" t="s">
        <v>290</v>
      </c>
      <c r="B86" s="41"/>
      <c r="C86" s="41" t="s">
        <v>89</v>
      </c>
      <c r="D86" s="41" t="s">
        <v>300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5" t="s">
        <v>263</v>
      </c>
      <c r="B87" s="41"/>
      <c r="C87" s="41" t="s">
        <v>89</v>
      </c>
      <c r="D87" s="41" t="s">
        <v>265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264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264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30"/>
      <c r="C90" s="130" t="s">
        <v>89</v>
      </c>
      <c r="D90" s="130" t="s">
        <v>50</v>
      </c>
      <c r="E90" s="130"/>
      <c r="F90" s="12">
        <f t="shared" ref="F90:H93" si="10">F91</f>
        <v>18.7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30"/>
      <c r="C91" s="130" t="s">
        <v>89</v>
      </c>
      <c r="D91" s="130" t="s">
        <v>75</v>
      </c>
      <c r="E91" s="130"/>
      <c r="F91" s="12">
        <f t="shared" si="10"/>
        <v>18.7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4" t="s">
        <v>18</v>
      </c>
      <c r="B92" s="41"/>
      <c r="C92" s="41" t="s">
        <v>89</v>
      </c>
      <c r="D92" s="41" t="s">
        <v>76</v>
      </c>
      <c r="E92" s="41"/>
      <c r="F92" s="53">
        <f>F93+F95</f>
        <v>18.7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18.7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18.7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220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220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30"/>
      <c r="C97" s="130" t="s">
        <v>95</v>
      </c>
      <c r="D97" s="130"/>
      <c r="E97" s="130"/>
      <c r="F97" s="12">
        <f>F98+F103+F106</f>
        <v>993.9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240</v>
      </c>
      <c r="B98" s="130"/>
      <c r="C98" s="130" t="s">
        <v>95</v>
      </c>
      <c r="D98" s="130" t="s">
        <v>96</v>
      </c>
      <c r="E98" s="130"/>
      <c r="F98" s="12">
        <f>F100</f>
        <v>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290</v>
      </c>
      <c r="B99" s="130"/>
      <c r="C99" s="130" t="s">
        <v>95</v>
      </c>
      <c r="D99" s="130" t="s">
        <v>301</v>
      </c>
      <c r="E99" s="130"/>
      <c r="F99" s="12">
        <v>0</v>
      </c>
      <c r="G99" s="12">
        <v>100</v>
      </c>
      <c r="H99" s="12">
        <v>120</v>
      </c>
    </row>
    <row r="100" spans="1:8" s="13" customFormat="1" ht="66">
      <c r="A100" s="96" t="s">
        <v>260</v>
      </c>
      <c r="B100" s="41"/>
      <c r="C100" s="41" t="s">
        <v>95</v>
      </c>
      <c r="D100" s="41" t="s">
        <v>262</v>
      </c>
      <c r="E100" s="41"/>
      <c r="F100" s="53">
        <f>F101</f>
        <v>0</v>
      </c>
      <c r="G100" s="53">
        <f>G101+G109</f>
        <v>100</v>
      </c>
      <c r="H100" s="53">
        <f>H101+H109</f>
        <v>120</v>
      </c>
    </row>
    <row r="101" spans="1:8" s="13" customFormat="1" ht="66">
      <c r="A101" s="96" t="s">
        <v>97</v>
      </c>
      <c r="B101" s="41"/>
      <c r="C101" s="41" t="s">
        <v>95</v>
      </c>
      <c r="D101" s="41" t="s">
        <v>261</v>
      </c>
      <c r="E101" s="41"/>
      <c r="F101" s="53">
        <f>F102</f>
        <v>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95</v>
      </c>
      <c r="D102" s="16" t="s">
        <v>261</v>
      </c>
      <c r="E102" s="16" t="s">
        <v>22</v>
      </c>
      <c r="F102" s="17">
        <v>0</v>
      </c>
      <c r="G102" s="17">
        <v>100</v>
      </c>
      <c r="H102" s="17">
        <v>120</v>
      </c>
    </row>
    <row r="103" spans="1:8" ht="69.599999999999994" customHeight="1">
      <c r="A103" s="96" t="s">
        <v>97</v>
      </c>
      <c r="B103" s="16"/>
      <c r="C103" s="16" t="s">
        <v>95</v>
      </c>
      <c r="D103" s="16" t="s">
        <v>277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95</v>
      </c>
      <c r="D104" s="16" t="s">
        <v>277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276</v>
      </c>
      <c r="B105" s="16"/>
      <c r="C105" s="16" t="s">
        <v>95</v>
      </c>
      <c r="D105" s="16" t="s">
        <v>277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293</v>
      </c>
      <c r="B106" s="16"/>
      <c r="C106" s="16" t="s">
        <v>95</v>
      </c>
      <c r="D106" s="16" t="s">
        <v>127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290</v>
      </c>
      <c r="B107" s="16"/>
      <c r="C107" s="16" t="s">
        <v>95</v>
      </c>
      <c r="D107" s="16" t="s">
        <v>302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288</v>
      </c>
      <c r="B108" s="16"/>
      <c r="C108" s="16" t="s">
        <v>95</v>
      </c>
      <c r="D108" s="16" t="s">
        <v>270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128</v>
      </c>
      <c r="B109" s="16"/>
      <c r="C109" s="16" t="s">
        <v>95</v>
      </c>
      <c r="D109" s="16" t="s">
        <v>259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71</v>
      </c>
      <c r="B110" s="16"/>
      <c r="C110" s="16" t="s">
        <v>95</v>
      </c>
      <c r="D110" s="16" t="s">
        <v>259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30"/>
      <c r="C111" s="130" t="s">
        <v>100</v>
      </c>
      <c r="D111" s="130"/>
      <c r="E111" s="130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101</v>
      </c>
      <c r="B112" s="130"/>
      <c r="C112" s="130" t="s">
        <v>102</v>
      </c>
      <c r="D112" s="130"/>
      <c r="E112" s="130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239</v>
      </c>
      <c r="B113" s="130"/>
      <c r="C113" s="130" t="s">
        <v>102</v>
      </c>
      <c r="D113" s="130" t="s">
        <v>103</v>
      </c>
      <c r="E113" s="130"/>
      <c r="F113" s="12">
        <f>F115</f>
        <v>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4" t="s">
        <v>290</v>
      </c>
      <c r="B114" s="130"/>
      <c r="C114" s="130" t="s">
        <v>102</v>
      </c>
      <c r="D114" s="130" t="s">
        <v>303</v>
      </c>
      <c r="E114" s="130"/>
      <c r="F114" s="12">
        <v>0</v>
      </c>
      <c r="G114" s="12">
        <v>100</v>
      </c>
      <c r="H114" s="12">
        <v>100</v>
      </c>
    </row>
    <row r="115" spans="1:8" s="13" customFormat="1" ht="62.4" customHeight="1">
      <c r="A115" s="27" t="s">
        <v>254</v>
      </c>
      <c r="B115" s="130"/>
      <c r="C115" s="130" t="s">
        <v>102</v>
      </c>
      <c r="D115" s="130" t="s">
        <v>255</v>
      </c>
      <c r="E115" s="130"/>
      <c r="F115" s="12">
        <f>F116+F118+F120+F122</f>
        <v>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105</v>
      </c>
      <c r="B116" s="130"/>
      <c r="C116" s="16" t="s">
        <v>102</v>
      </c>
      <c r="D116" s="16" t="s">
        <v>256</v>
      </c>
      <c r="E116" s="130"/>
      <c r="F116" s="53">
        <v>0</v>
      </c>
      <c r="G116" s="53">
        <f>G117</f>
        <v>100</v>
      </c>
      <c r="H116" s="53">
        <f>H117</f>
        <v>100</v>
      </c>
    </row>
    <row r="117" spans="1:8" s="13" customFormat="1" ht="24.6" customHeight="1">
      <c r="A117" s="18" t="s">
        <v>21</v>
      </c>
      <c r="B117" s="16"/>
      <c r="C117" s="16" t="s">
        <v>102</v>
      </c>
      <c r="D117" s="16" t="s">
        <v>256</v>
      </c>
      <c r="E117" s="16" t="s">
        <v>22</v>
      </c>
      <c r="F117" s="53">
        <v>0</v>
      </c>
      <c r="G117" s="53">
        <v>100</v>
      </c>
      <c r="H117" s="53">
        <v>100</v>
      </c>
    </row>
    <row r="118" spans="1:8" ht="31.8" hidden="1" customHeight="1">
      <c r="A118" s="87" t="s">
        <v>104</v>
      </c>
      <c r="B118" s="101"/>
      <c r="C118" s="101" t="s">
        <v>102</v>
      </c>
      <c r="D118" s="101"/>
      <c r="E118" s="101"/>
      <c r="F118" s="78">
        <f>F119</f>
        <v>0</v>
      </c>
      <c r="G118" s="78">
        <f>G119</f>
        <v>0</v>
      </c>
      <c r="H118" s="78">
        <f>H119</f>
        <v>0</v>
      </c>
    </row>
    <row r="119" spans="1:8" ht="0.6" hidden="1" customHeight="1">
      <c r="A119" s="129"/>
      <c r="B119" s="101"/>
      <c r="C119" s="101" t="s">
        <v>102</v>
      </c>
      <c r="D119" s="101"/>
      <c r="E119" s="101"/>
      <c r="F119" s="78"/>
      <c r="G119" s="88">
        <v>0</v>
      </c>
      <c r="H119" s="88">
        <f>G119+G119*0.05</f>
        <v>0</v>
      </c>
    </row>
    <row r="120" spans="1:8" ht="36" hidden="1" customHeight="1">
      <c r="A120" s="129" t="s">
        <v>345</v>
      </c>
      <c r="B120" s="101"/>
      <c r="C120" s="101" t="s">
        <v>102</v>
      </c>
      <c r="D120" s="101" t="s">
        <v>257</v>
      </c>
      <c r="E120" s="101"/>
      <c r="F120" s="78">
        <f>F121</f>
        <v>0</v>
      </c>
      <c r="G120" s="78">
        <f>G121</f>
        <v>0</v>
      </c>
      <c r="H120" s="78">
        <f>H121</f>
        <v>0</v>
      </c>
    </row>
    <row r="121" spans="1:8" ht="43.8" hidden="1" customHeight="1">
      <c r="A121" s="79" t="s">
        <v>21</v>
      </c>
      <c r="B121" s="101"/>
      <c r="C121" s="101" t="s">
        <v>102</v>
      </c>
      <c r="D121" s="101" t="s">
        <v>257</v>
      </c>
      <c r="E121" s="101" t="s">
        <v>22</v>
      </c>
      <c r="F121" s="78">
        <v>0</v>
      </c>
      <c r="G121" s="78">
        <v>0</v>
      </c>
      <c r="H121" s="78">
        <v>0</v>
      </c>
    </row>
    <row r="122" spans="1:8" ht="42" hidden="1" customHeight="1">
      <c r="A122" s="30"/>
      <c r="B122" s="16"/>
      <c r="C122" s="16" t="s">
        <v>102</v>
      </c>
      <c r="D122" s="16" t="s">
        <v>230</v>
      </c>
      <c r="E122" s="16"/>
      <c r="F122" s="17">
        <f>F123</f>
        <v>0</v>
      </c>
      <c r="G122" s="98">
        <f>G123</f>
        <v>0</v>
      </c>
      <c r="H122" s="98">
        <f>H123</f>
        <v>0</v>
      </c>
    </row>
    <row r="123" spans="1:8" ht="41.4" hidden="1" customHeight="1">
      <c r="A123" s="30" t="s">
        <v>269</v>
      </c>
      <c r="B123" s="16"/>
      <c r="C123" s="16" t="s">
        <v>102</v>
      </c>
      <c r="D123" s="16" t="s">
        <v>258</v>
      </c>
      <c r="E123" s="16"/>
      <c r="F123" s="110">
        <v>0</v>
      </c>
      <c r="G123" s="100">
        <v>0</v>
      </c>
      <c r="H123" s="100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258</v>
      </c>
      <c r="E124" s="16" t="s">
        <v>22</v>
      </c>
      <c r="F124" s="17">
        <v>0</v>
      </c>
      <c r="G124" s="99">
        <v>0</v>
      </c>
      <c r="H124" s="99">
        <f>H125</f>
        <v>0</v>
      </c>
    </row>
    <row r="125" spans="1:8" ht="0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8"/>
      <c r="G125" s="21">
        <f>F125+F125*0.05</f>
        <v>0</v>
      </c>
      <c r="H125" s="21">
        <f>G125+G125*0.05</f>
        <v>0</v>
      </c>
    </row>
    <row r="126" spans="1:8" ht="37.200000000000003" hidden="1" customHeight="1">
      <c r="A126" s="82" t="s">
        <v>225</v>
      </c>
      <c r="B126" s="83"/>
      <c r="C126" s="80" t="s">
        <v>161</v>
      </c>
      <c r="D126" s="84" t="s">
        <v>107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1.4" hidden="1" customHeight="1">
      <c r="A127" s="85" t="s">
        <v>236</v>
      </c>
      <c r="B127" s="83"/>
      <c r="C127" s="80" t="s">
        <v>161</v>
      </c>
      <c r="D127" s="86" t="s">
        <v>108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39" hidden="1" customHeight="1">
      <c r="A128" s="87" t="s">
        <v>109</v>
      </c>
      <c r="B128" s="83"/>
      <c r="C128" s="83" t="s">
        <v>235</v>
      </c>
      <c r="D128" s="86" t="s">
        <v>110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6.6" hidden="1" customHeight="1">
      <c r="A129" s="79" t="s">
        <v>21</v>
      </c>
      <c r="B129" s="83"/>
      <c r="C129" s="83" t="s">
        <v>235</v>
      </c>
      <c r="D129" s="86" t="s">
        <v>110</v>
      </c>
      <c r="E129" s="83">
        <v>200</v>
      </c>
      <c r="F129" s="78"/>
      <c r="G129" s="88"/>
      <c r="H129" s="88"/>
    </row>
    <row r="130" spans="1:8" s="13" customFormat="1" ht="44.4" hidden="1" customHeight="1">
      <c r="A130" s="11" t="s">
        <v>111</v>
      </c>
      <c r="B130" s="130"/>
      <c r="C130" s="130" t="s">
        <v>102</v>
      </c>
      <c r="D130" s="130" t="s">
        <v>112</v>
      </c>
      <c r="E130" s="130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7.200000000000003" hidden="1" customHeight="1">
      <c r="A131" s="11" t="s">
        <v>113</v>
      </c>
      <c r="B131" s="130"/>
      <c r="C131" s="130" t="s">
        <v>102</v>
      </c>
      <c r="D131" s="130" t="s">
        <v>114</v>
      </c>
      <c r="E131" s="130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48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9.6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52.2" hidden="1" customHeight="1">
      <c r="A134" s="11" t="s">
        <v>116</v>
      </c>
      <c r="B134" s="32"/>
      <c r="C134" s="130" t="s">
        <v>102</v>
      </c>
      <c r="D134" s="33" t="s">
        <v>117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34.200000000000003" hidden="1" customHeight="1">
      <c r="A135" s="11" t="s">
        <v>113</v>
      </c>
      <c r="B135" s="32"/>
      <c r="C135" s="130" t="s">
        <v>102</v>
      </c>
      <c r="D135" s="9" t="s">
        <v>118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2.4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28.2" hidden="1" customHeight="1">
      <c r="A138" s="31" t="s">
        <v>121</v>
      </c>
      <c r="B138" s="32"/>
      <c r="C138" s="130" t="s">
        <v>102</v>
      </c>
      <c r="D138" s="33" t="s">
        <v>122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3" hidden="1" customHeight="1">
      <c r="A139" s="11"/>
      <c r="B139" s="32"/>
      <c r="C139" s="130" t="s">
        <v>102</v>
      </c>
      <c r="D139" s="9" t="s">
        <v>123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0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5.4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46.8" hidden="1" customHeight="1">
      <c r="A142" s="11" t="s">
        <v>126</v>
      </c>
      <c r="B142" s="130"/>
      <c r="C142" s="130" t="s">
        <v>102</v>
      </c>
      <c r="D142" s="130" t="s">
        <v>127</v>
      </c>
      <c r="E142" s="130"/>
      <c r="F142" s="81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45" hidden="1" customHeight="1">
      <c r="A143" s="36" t="s">
        <v>224</v>
      </c>
      <c r="B143" s="130"/>
      <c r="C143" s="130" t="s">
        <v>102</v>
      </c>
      <c r="D143" s="130" t="s">
        <v>173</v>
      </c>
      <c r="E143" s="130"/>
      <c r="F143" s="81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34.200000000000003" hidden="1" customHeight="1">
      <c r="A144" s="37" t="s">
        <v>128</v>
      </c>
      <c r="B144" s="130"/>
      <c r="C144" s="130" t="s">
        <v>102</v>
      </c>
      <c r="D144" s="130" t="s">
        <v>174</v>
      </c>
      <c r="E144" s="130"/>
      <c r="F144" s="81">
        <f>F145</f>
        <v>0</v>
      </c>
      <c r="G144" s="12">
        <f>G145</f>
        <v>0</v>
      </c>
      <c r="H144" s="12">
        <f>H145</f>
        <v>0</v>
      </c>
    </row>
    <row r="145" spans="1:8" ht="30.6" hidden="1" customHeight="1">
      <c r="A145" s="18" t="s">
        <v>21</v>
      </c>
      <c r="B145" s="16"/>
      <c r="C145" s="16" t="s">
        <v>102</v>
      </c>
      <c r="D145" s="130" t="s">
        <v>174</v>
      </c>
      <c r="E145" s="16" t="s">
        <v>22</v>
      </c>
      <c r="F145" s="78"/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233</v>
      </c>
      <c r="E146" s="16"/>
      <c r="F146" s="17">
        <v>701.8</v>
      </c>
      <c r="G146" s="17">
        <v>815.1</v>
      </c>
      <c r="H146" s="17">
        <v>849.1</v>
      </c>
    </row>
    <row r="147" spans="1:8" ht="43.8" customHeight="1">
      <c r="A147" s="18" t="s">
        <v>232</v>
      </c>
      <c r="B147" s="16"/>
      <c r="C147" s="16" t="s">
        <v>102</v>
      </c>
      <c r="D147" s="16" t="s">
        <v>58</v>
      </c>
      <c r="E147" s="16"/>
      <c r="F147" s="17">
        <v>701.8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701.8</v>
      </c>
      <c r="G148" s="17">
        <v>815.1</v>
      </c>
      <c r="H148" s="17">
        <v>849.1</v>
      </c>
    </row>
    <row r="149" spans="1:8" ht="68.400000000000006" hidden="1" customHeight="1">
      <c r="A149" s="102" t="s">
        <v>272</v>
      </c>
      <c r="B149" s="16"/>
      <c r="C149" s="16" t="s">
        <v>102</v>
      </c>
      <c r="D149" s="41" t="s">
        <v>273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102</v>
      </c>
      <c r="D150" s="41" t="s">
        <v>273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281</v>
      </c>
      <c r="B151" s="16"/>
      <c r="C151" s="16" t="s">
        <v>102</v>
      </c>
      <c r="D151" s="41" t="s">
        <v>282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1" t="s">
        <v>282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129</v>
      </c>
      <c r="B157" s="130"/>
      <c r="C157" s="130" t="s">
        <v>130</v>
      </c>
      <c r="D157" s="130"/>
      <c r="E157" s="130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131</v>
      </c>
      <c r="B158" s="130"/>
      <c r="C158" s="130" t="s">
        <v>130</v>
      </c>
      <c r="D158" s="130" t="s">
        <v>107</v>
      </c>
      <c r="E158" s="130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132</v>
      </c>
      <c r="B159" s="130"/>
      <c r="C159" s="130" t="s">
        <v>130</v>
      </c>
      <c r="D159" s="130" t="s">
        <v>108</v>
      </c>
      <c r="E159" s="130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30"/>
      <c r="C162" s="130" t="s">
        <v>130</v>
      </c>
      <c r="D162" s="130" t="s">
        <v>50</v>
      </c>
      <c r="E162" s="130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4" t="s">
        <v>18</v>
      </c>
      <c r="B163" s="41"/>
      <c r="C163" s="41" t="s">
        <v>130</v>
      </c>
      <c r="D163" s="41" t="s">
        <v>75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4" t="s">
        <v>18</v>
      </c>
      <c r="B164" s="41"/>
      <c r="C164" s="41" t="s">
        <v>130</v>
      </c>
      <c r="D164" s="41" t="s">
        <v>76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137</v>
      </c>
      <c r="B167" s="130"/>
      <c r="C167" s="130" t="s">
        <v>138</v>
      </c>
      <c r="D167" s="130"/>
      <c r="E167" s="130"/>
      <c r="F167" s="12">
        <f>F168+F182+F199</f>
        <v>22324.3</v>
      </c>
      <c r="G167" s="12">
        <f>G168+G182+G199</f>
        <v>10805.4</v>
      </c>
      <c r="H167" s="12">
        <f>H168+H182+H199</f>
        <v>1788.4</v>
      </c>
    </row>
    <row r="168" spans="1:8" s="13" customFormat="1" ht="12.6" customHeight="1">
      <c r="A168" s="11" t="s">
        <v>139</v>
      </c>
      <c r="B168" s="130"/>
      <c r="C168" s="130" t="s">
        <v>140</v>
      </c>
      <c r="D168" s="130"/>
      <c r="E168" s="130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147</v>
      </c>
      <c r="B172" s="41"/>
      <c r="C172" s="41" t="s">
        <v>140</v>
      </c>
      <c r="D172" s="41" t="s">
        <v>146</v>
      </c>
      <c r="E172" s="41" t="s">
        <v>148</v>
      </c>
      <c r="F172" s="53"/>
      <c r="G172" s="53">
        <v>0</v>
      </c>
      <c r="H172" s="53">
        <v>0</v>
      </c>
    </row>
    <row r="173" spans="1:8" ht="36.6" hidden="1" customHeight="1">
      <c r="A173" s="40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147</v>
      </c>
      <c r="B174" s="41"/>
      <c r="C174" s="41" t="s">
        <v>140</v>
      </c>
      <c r="D174" s="41" t="s">
        <v>149</v>
      </c>
      <c r="E174" s="41" t="s">
        <v>148</v>
      </c>
      <c r="F174" s="53"/>
      <c r="G174" s="53">
        <v>0</v>
      </c>
      <c r="H174" s="17">
        <v>0</v>
      </c>
    </row>
    <row r="175" spans="1:8" ht="36" hidden="1" customHeight="1">
      <c r="A175" s="40" t="s">
        <v>145</v>
      </c>
      <c r="B175" s="16"/>
      <c r="C175" s="16" t="s">
        <v>140</v>
      </c>
      <c r="D175" s="46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147</v>
      </c>
      <c r="B176" s="16"/>
      <c r="C176" s="16" t="s">
        <v>140</v>
      </c>
      <c r="D176" s="46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30"/>
      <c r="C177" s="130" t="s">
        <v>140</v>
      </c>
      <c r="D177" s="130" t="s">
        <v>50</v>
      </c>
      <c r="E177" s="130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4" t="s">
        <v>18</v>
      </c>
      <c r="B178" s="41"/>
      <c r="C178" s="41" t="s">
        <v>140</v>
      </c>
      <c r="D178" s="41" t="s">
        <v>75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4" t="s">
        <v>18</v>
      </c>
      <c r="B179" s="41"/>
      <c r="C179" s="41" t="s">
        <v>140</v>
      </c>
      <c r="D179" s="41" t="s">
        <v>76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153</v>
      </c>
      <c r="B182" s="130"/>
      <c r="C182" s="130" t="s">
        <v>154</v>
      </c>
      <c r="D182" s="130"/>
      <c r="E182" s="130"/>
      <c r="F182" s="12">
        <f>F188+F183</f>
        <v>7512.3</v>
      </c>
      <c r="G182" s="12">
        <f>G188+G183</f>
        <v>400</v>
      </c>
      <c r="H182" s="12">
        <f>H188</f>
        <v>450</v>
      </c>
    </row>
    <row r="183" spans="1:8" s="13" customFormat="1" ht="69">
      <c r="A183" s="89" t="s">
        <v>310</v>
      </c>
      <c r="B183" s="130"/>
      <c r="C183" s="41" t="s">
        <v>154</v>
      </c>
      <c r="D183" s="41" t="s">
        <v>304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27" t="s">
        <v>290</v>
      </c>
      <c r="B184" s="107"/>
      <c r="C184" s="41" t="s">
        <v>154</v>
      </c>
      <c r="D184" s="41" t="s">
        <v>305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6" t="s">
        <v>279</v>
      </c>
      <c r="B185" s="107"/>
      <c r="C185" s="41" t="s">
        <v>154</v>
      </c>
      <c r="D185" s="41" t="s">
        <v>316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08" t="s">
        <v>278</v>
      </c>
      <c r="B186" s="107"/>
      <c r="C186" s="41" t="s">
        <v>154</v>
      </c>
      <c r="D186" s="41" t="s">
        <v>280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09" t="s">
        <v>21</v>
      </c>
      <c r="B187" s="130"/>
      <c r="C187" s="41" t="s">
        <v>154</v>
      </c>
      <c r="D187" s="41" t="s">
        <v>280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30"/>
      <c r="C188" s="130" t="s">
        <v>154</v>
      </c>
      <c r="D188" s="130" t="s">
        <v>155</v>
      </c>
      <c r="E188" s="130"/>
      <c r="F188" s="12">
        <f>F189+F191+F193+F195+F197</f>
        <v>5892.3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81.099999999999994</v>
      </c>
      <c r="G189" s="17">
        <v>400</v>
      </c>
      <c r="H189" s="17">
        <f>H190</f>
        <v>450</v>
      </c>
    </row>
    <row r="190" spans="1:8" ht="42.6" customHeight="1">
      <c r="A190" s="49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81.099999999999994</v>
      </c>
      <c r="G190" s="17">
        <v>400</v>
      </c>
      <c r="H190" s="17">
        <v>450</v>
      </c>
    </row>
    <row r="191" spans="1:8" ht="33.6" customHeight="1">
      <c r="A191" s="49" t="s">
        <v>334</v>
      </c>
      <c r="B191" s="16"/>
      <c r="C191" s="16" t="s">
        <v>154</v>
      </c>
      <c r="D191" s="16" t="s">
        <v>333</v>
      </c>
      <c r="E191" s="16"/>
      <c r="F191" s="17">
        <v>5</v>
      </c>
      <c r="G191" s="98">
        <v>0</v>
      </c>
      <c r="H191" s="17">
        <v>0</v>
      </c>
    </row>
    <row r="192" spans="1:8" ht="39" customHeight="1">
      <c r="A192" s="49" t="s">
        <v>21</v>
      </c>
      <c r="B192" s="16"/>
      <c r="C192" s="16" t="s">
        <v>154</v>
      </c>
      <c r="D192" s="16" t="s">
        <v>333</v>
      </c>
      <c r="E192" s="16" t="s">
        <v>22</v>
      </c>
      <c r="F192" s="17">
        <v>5</v>
      </c>
      <c r="G192" s="98">
        <v>0</v>
      </c>
      <c r="H192" s="17">
        <v>0</v>
      </c>
    </row>
    <row r="193" spans="1:8" ht="49.2" customHeight="1">
      <c r="A193" s="15" t="s">
        <v>320</v>
      </c>
      <c r="B193" s="16"/>
      <c r="C193" s="16" t="s">
        <v>154</v>
      </c>
      <c r="D193" s="16" t="s">
        <v>325</v>
      </c>
      <c r="E193" s="16"/>
      <c r="F193" s="17">
        <f>F194</f>
        <v>5806.2</v>
      </c>
      <c r="G193" s="98">
        <f>G194</f>
        <v>0</v>
      </c>
      <c r="H193" s="17">
        <f>H194</f>
        <v>0</v>
      </c>
    </row>
    <row r="194" spans="1:8" ht="48" customHeight="1">
      <c r="A194" s="30" t="s">
        <v>71</v>
      </c>
      <c r="B194" s="16"/>
      <c r="C194" s="16" t="s">
        <v>154</v>
      </c>
      <c r="D194" s="16" t="s">
        <v>325</v>
      </c>
      <c r="E194" s="16" t="s">
        <v>22</v>
      </c>
      <c r="F194" s="110">
        <v>5806.2</v>
      </c>
      <c r="G194" s="100">
        <v>0</v>
      </c>
      <c r="H194" s="121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4" t="s">
        <v>159</v>
      </c>
      <c r="E195" s="45"/>
      <c r="F195" s="17">
        <f>F196</f>
        <v>0</v>
      </c>
      <c r="G195" s="99">
        <f>G196</f>
        <v>0</v>
      </c>
      <c r="H195" s="17">
        <f>H196</f>
        <v>0</v>
      </c>
    </row>
    <row r="196" spans="1:8" ht="27" hidden="1" customHeight="1">
      <c r="A196" s="49" t="s">
        <v>21</v>
      </c>
      <c r="B196" s="16"/>
      <c r="C196" s="16" t="s">
        <v>154</v>
      </c>
      <c r="D196" s="44" t="s">
        <v>159</v>
      </c>
      <c r="E196" s="45" t="s">
        <v>22</v>
      </c>
      <c r="F196" s="17"/>
      <c r="G196" s="17"/>
      <c r="H196" s="17"/>
    </row>
    <row r="197" spans="1:8" ht="41.4" hidden="1" customHeight="1">
      <c r="A197" s="49" t="s">
        <v>221</v>
      </c>
      <c r="B197" s="16"/>
      <c r="C197" s="16" t="s">
        <v>154</v>
      </c>
      <c r="D197" s="54" t="s">
        <v>159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21</v>
      </c>
      <c r="B198" s="16"/>
      <c r="C198" s="16" t="s">
        <v>154</v>
      </c>
      <c r="D198" s="54" t="s">
        <v>159</v>
      </c>
      <c r="E198" s="55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30"/>
      <c r="C199" s="41" t="s">
        <v>161</v>
      </c>
      <c r="D199" s="56"/>
      <c r="E199" s="57"/>
      <c r="F199" s="12">
        <f>F200+F206+F215+F224+F230+F236+F240</f>
        <v>14212</v>
      </c>
      <c r="G199" s="12">
        <f>G200+G206+G215+G224+G230+G236+G240</f>
        <v>9955.4</v>
      </c>
      <c r="H199" s="12">
        <v>838.4</v>
      </c>
    </row>
    <row r="200" spans="1:8" s="13" customFormat="1" ht="109.2" customHeight="1">
      <c r="A200" s="58" t="s">
        <v>292</v>
      </c>
      <c r="B200" s="115"/>
      <c r="C200" s="60" t="s">
        <v>161</v>
      </c>
      <c r="D200" s="61" t="s">
        <v>107</v>
      </c>
      <c r="E200" s="62"/>
      <c r="F200" s="63">
        <v>1181.2</v>
      </c>
      <c r="G200" s="64">
        <v>64.5</v>
      </c>
      <c r="H200" s="64">
        <v>67.7</v>
      </c>
    </row>
    <row r="201" spans="1:8" s="13" customFormat="1" ht="23.4" customHeight="1">
      <c r="A201" s="116" t="s">
        <v>290</v>
      </c>
      <c r="B201" s="117"/>
      <c r="C201" s="60" t="s">
        <v>161</v>
      </c>
      <c r="D201" s="61" t="s">
        <v>306</v>
      </c>
      <c r="E201" s="62"/>
      <c r="F201" s="63">
        <v>1180.2</v>
      </c>
      <c r="G201" s="64">
        <v>64.5</v>
      </c>
      <c r="H201" s="64">
        <v>67.7</v>
      </c>
    </row>
    <row r="202" spans="1:8" s="13" customFormat="1" ht="45.6" customHeight="1">
      <c r="A202" s="93" t="s">
        <v>289</v>
      </c>
      <c r="B202" s="65"/>
      <c r="C202" s="60" t="s">
        <v>161</v>
      </c>
      <c r="D202" s="61" t="s">
        <v>252</v>
      </c>
      <c r="E202" s="62"/>
      <c r="F202" s="63">
        <f t="shared" ref="F202:H203" si="20">F203</f>
        <v>1181.2</v>
      </c>
      <c r="G202" s="64">
        <f t="shared" si="20"/>
        <v>64.5</v>
      </c>
      <c r="H202" s="64">
        <f t="shared" si="20"/>
        <v>67.724999999999994</v>
      </c>
    </row>
    <row r="203" spans="1:8" s="13" customFormat="1" ht="94.2" customHeight="1">
      <c r="A203" s="71" t="s">
        <v>109</v>
      </c>
      <c r="B203" s="59"/>
      <c r="C203" s="60" t="s">
        <v>161</v>
      </c>
      <c r="D203" s="61" t="s">
        <v>253</v>
      </c>
      <c r="E203" s="62"/>
      <c r="F203" s="63">
        <f t="shared" si="20"/>
        <v>1181.2</v>
      </c>
      <c r="G203" s="64">
        <f t="shared" si="20"/>
        <v>64.5</v>
      </c>
      <c r="H203" s="64">
        <f t="shared" si="20"/>
        <v>67.724999999999994</v>
      </c>
    </row>
    <row r="204" spans="1:8" s="13" customFormat="1" ht="29.4" customHeight="1">
      <c r="A204" s="72" t="s">
        <v>21</v>
      </c>
      <c r="B204" s="59"/>
      <c r="C204" s="46" t="s">
        <v>161</v>
      </c>
      <c r="D204" s="66" t="s">
        <v>253</v>
      </c>
      <c r="E204" s="67" t="s">
        <v>22</v>
      </c>
      <c r="F204" s="64">
        <v>1181.2</v>
      </c>
      <c r="G204" s="64">
        <v>64.5</v>
      </c>
      <c r="H204" s="64">
        <f>G204+G204*0.05</f>
        <v>67.724999999999994</v>
      </c>
    </row>
    <row r="205" spans="1:8" s="13" customFormat="1" ht="28.2" customHeight="1">
      <c r="A205" s="90" t="s">
        <v>160</v>
      </c>
      <c r="B205" s="41"/>
      <c r="C205" s="46" t="s">
        <v>161</v>
      </c>
      <c r="D205" s="92" t="s">
        <v>253</v>
      </c>
      <c r="E205" s="91" t="s">
        <v>22</v>
      </c>
      <c r="F205" s="53">
        <v>1181.2</v>
      </c>
      <c r="G205" s="53">
        <v>64.5</v>
      </c>
      <c r="H205" s="53">
        <v>67.7</v>
      </c>
    </row>
    <row r="206" spans="1:8" ht="66">
      <c r="A206" s="69" t="s">
        <v>238</v>
      </c>
      <c r="B206" s="130"/>
      <c r="C206" s="130" t="s">
        <v>161</v>
      </c>
      <c r="D206" s="70" t="s">
        <v>162</v>
      </c>
      <c r="E206" s="68"/>
      <c r="F206" s="12">
        <f>F208</f>
        <v>879.5</v>
      </c>
      <c r="G206" s="12">
        <f>G208</f>
        <v>905.2</v>
      </c>
      <c r="H206" s="12">
        <f>H208</f>
        <v>521.79999999999995</v>
      </c>
    </row>
    <row r="207" spans="1:8" ht="26.4">
      <c r="A207" s="116" t="s">
        <v>290</v>
      </c>
      <c r="B207" s="130"/>
      <c r="C207" s="130" t="s">
        <v>161</v>
      </c>
      <c r="D207" s="130" t="s">
        <v>318</v>
      </c>
      <c r="E207" s="107"/>
      <c r="F207" s="12">
        <f>F208</f>
        <v>879.5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248</v>
      </c>
      <c r="B208" s="130"/>
      <c r="C208" s="130" t="s">
        <v>161</v>
      </c>
      <c r="D208" s="130" t="s">
        <v>249</v>
      </c>
      <c r="E208" s="130"/>
      <c r="F208" s="12">
        <f>F209+F211+F214</f>
        <v>879.5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163</v>
      </c>
      <c r="B209" s="130"/>
      <c r="C209" s="16" t="s">
        <v>161</v>
      </c>
      <c r="D209" s="16" t="s">
        <v>326</v>
      </c>
      <c r="E209" s="130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21</v>
      </c>
      <c r="B210" s="16"/>
      <c r="C210" s="16" t="s">
        <v>161</v>
      </c>
      <c r="D210" s="16" t="s">
        <v>326</v>
      </c>
      <c r="E210" s="16" t="s">
        <v>22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250</v>
      </c>
      <c r="E211" s="16"/>
      <c r="F211" s="17">
        <f>F212</f>
        <v>318.7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21</v>
      </c>
      <c r="B212" s="16"/>
      <c r="C212" s="16" t="s">
        <v>161</v>
      </c>
      <c r="D212" s="16" t="s">
        <v>250</v>
      </c>
      <c r="E212" s="16" t="s">
        <v>22</v>
      </c>
      <c r="F212" s="17">
        <v>318.7</v>
      </c>
      <c r="G212" s="17">
        <v>905.2</v>
      </c>
      <c r="H212" s="17">
        <v>521.79999999999995</v>
      </c>
    </row>
    <row r="213" spans="1:8" ht="56.4" customHeight="1">
      <c r="A213" s="15" t="s">
        <v>165</v>
      </c>
      <c r="B213" s="16"/>
      <c r="C213" s="16" t="s">
        <v>161</v>
      </c>
      <c r="D213" s="16" t="s">
        <v>341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21</v>
      </c>
      <c r="B214" s="16"/>
      <c r="C214" s="16" t="s">
        <v>161</v>
      </c>
      <c r="D214" s="16" t="s">
        <v>341</v>
      </c>
      <c r="E214" s="16" t="s">
        <v>22</v>
      </c>
      <c r="F214" s="17">
        <v>27.5</v>
      </c>
      <c r="G214" s="17">
        <v>0</v>
      </c>
      <c r="H214" s="17">
        <v>0</v>
      </c>
    </row>
    <row r="215" spans="1:8" ht="64.2" customHeight="1">
      <c r="A215" s="11" t="s">
        <v>295</v>
      </c>
      <c r="B215" s="130"/>
      <c r="C215" s="130" t="s">
        <v>161</v>
      </c>
      <c r="D215" s="130" t="s">
        <v>166</v>
      </c>
      <c r="E215" s="130"/>
      <c r="F215" s="12">
        <f>F219</f>
        <v>9422.7999999999993</v>
      </c>
      <c r="G215" s="12">
        <f>G216+G219</f>
        <v>8888.7999999999993</v>
      </c>
      <c r="H215" s="12">
        <f>H216+H219</f>
        <v>0</v>
      </c>
    </row>
    <row r="216" spans="1:8" s="13" customFormat="1" ht="38.4" customHeight="1">
      <c r="A216" s="31" t="s">
        <v>290</v>
      </c>
      <c r="B216" s="130"/>
      <c r="C216" s="130" t="s">
        <v>161</v>
      </c>
      <c r="D216" s="130" t="s">
        <v>296</v>
      </c>
      <c r="E216" s="130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291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251</v>
      </c>
      <c r="B219" s="130"/>
      <c r="C219" s="130" t="s">
        <v>161</v>
      </c>
      <c r="D219" s="16" t="s">
        <v>297</v>
      </c>
      <c r="E219" s="130"/>
      <c r="F219" s="12">
        <f>F220+F222</f>
        <v>9422.7999999999993</v>
      </c>
      <c r="G219" s="12">
        <f>G220+G222</f>
        <v>8888.7999999999993</v>
      </c>
      <c r="H219" s="12">
        <f>H220+H222</f>
        <v>0</v>
      </c>
    </row>
    <row r="220" spans="1:8" ht="39.6">
      <c r="A220" s="30" t="s">
        <v>309</v>
      </c>
      <c r="B220" s="16"/>
      <c r="C220" s="16" t="s">
        <v>161</v>
      </c>
      <c r="D220" s="16" t="s">
        <v>298</v>
      </c>
      <c r="E220" s="16"/>
      <c r="F220" s="17">
        <f>F221</f>
        <v>9422.7999999999993</v>
      </c>
      <c r="G220" s="17">
        <f>G221</f>
        <v>8888.7999999999993</v>
      </c>
      <c r="H220" s="17">
        <f>H221</f>
        <v>0</v>
      </c>
    </row>
    <row r="221" spans="1:8" ht="77.400000000000006" customHeight="1">
      <c r="A221" s="18" t="s">
        <v>21</v>
      </c>
      <c r="B221" s="16"/>
      <c r="C221" s="16" t="s">
        <v>161</v>
      </c>
      <c r="D221" s="16" t="s">
        <v>298</v>
      </c>
      <c r="E221" s="16" t="s">
        <v>22</v>
      </c>
      <c r="F221" s="17">
        <v>9422.7999999999993</v>
      </c>
      <c r="G221" s="78">
        <v>8888.7999999999993</v>
      </c>
      <c r="H221" s="17">
        <v>0</v>
      </c>
    </row>
    <row r="222" spans="1:8" ht="0.6" hidden="1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0"/>
      <c r="C224" s="130"/>
      <c r="D224" s="130"/>
      <c r="E224" s="130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30" t="s">
        <v>161</v>
      </c>
      <c r="D230" s="130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21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109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126</v>
      </c>
      <c r="B236" s="16"/>
      <c r="C236" s="130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1" t="s">
        <v>247</v>
      </c>
      <c r="B237" s="101"/>
      <c r="C237" s="101" t="s">
        <v>161</v>
      </c>
      <c r="D237" s="86" t="s">
        <v>270</v>
      </c>
      <c r="E237" s="101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128</v>
      </c>
      <c r="B238" s="16"/>
      <c r="C238" s="16" t="s">
        <v>161</v>
      </c>
      <c r="D238" s="9" t="s">
        <v>271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22.8" hidden="1" customHeight="1">
      <c r="A239" s="18" t="s">
        <v>21</v>
      </c>
      <c r="B239" s="16"/>
      <c r="C239" s="16" t="s">
        <v>161</v>
      </c>
      <c r="D239" s="9" t="s">
        <v>259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175</v>
      </c>
      <c r="B240" s="130"/>
      <c r="C240" s="130" t="s">
        <v>161</v>
      </c>
      <c r="D240" s="130" t="s">
        <v>50</v>
      </c>
      <c r="E240" s="130"/>
      <c r="F240" s="12">
        <f t="shared" ref="F240:H241" si="23">F241</f>
        <v>2728.5000000000005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18</v>
      </c>
      <c r="B241" s="130"/>
      <c r="C241" s="130" t="s">
        <v>161</v>
      </c>
      <c r="D241" s="130" t="s">
        <v>75</v>
      </c>
      <c r="E241" s="130"/>
      <c r="F241" s="12">
        <f t="shared" si="23"/>
        <v>2728.5000000000005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18</v>
      </c>
      <c r="B242" s="130"/>
      <c r="C242" s="130" t="s">
        <v>161</v>
      </c>
      <c r="D242" s="130" t="s">
        <v>76</v>
      </c>
      <c r="E242" s="130"/>
      <c r="F242" s="12">
        <f>F244+F245+F247+F249++F251+F254+F256+F258</f>
        <v>2728.5000000000005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328</v>
      </c>
      <c r="B243" s="16"/>
      <c r="C243" s="16" t="s">
        <v>161</v>
      </c>
      <c r="D243" s="16" t="s">
        <v>176</v>
      </c>
      <c r="E243" s="16"/>
      <c r="F243" s="17">
        <f>F244</f>
        <v>1206.8</v>
      </c>
      <c r="G243" s="17">
        <f>G244+G258</f>
        <v>96.9</v>
      </c>
      <c r="H243" s="17">
        <f>H244+H258</f>
        <v>248.9</v>
      </c>
    </row>
    <row r="244" spans="1:8" ht="27.6">
      <c r="A244" s="18" t="s">
        <v>21</v>
      </c>
      <c r="B244" s="16"/>
      <c r="C244" s="16" t="s">
        <v>161</v>
      </c>
      <c r="D244" s="16" t="s">
        <v>176</v>
      </c>
      <c r="E244" s="16" t="s">
        <v>22</v>
      </c>
      <c r="F244" s="17">
        <v>1206.8</v>
      </c>
      <c r="G244" s="17">
        <v>86.9</v>
      </c>
      <c r="H244" s="17">
        <v>238.9</v>
      </c>
    </row>
    <row r="245" spans="1:8" ht="32.4" customHeight="1">
      <c r="A245" s="18" t="s">
        <v>339</v>
      </c>
      <c r="B245" s="16"/>
      <c r="C245" s="16" t="s">
        <v>161</v>
      </c>
      <c r="D245" s="16" t="s">
        <v>340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161</v>
      </c>
      <c r="D246" s="16" t="s">
        <v>340</v>
      </c>
      <c r="E246" s="16" t="s">
        <v>22</v>
      </c>
      <c r="F246" s="17">
        <v>128</v>
      </c>
      <c r="G246" s="17">
        <v>0</v>
      </c>
      <c r="H246" s="17">
        <v>0</v>
      </c>
    </row>
    <row r="247" spans="1:8" ht="26.4">
      <c r="A247" s="19" t="s">
        <v>329</v>
      </c>
      <c r="B247" s="16"/>
      <c r="C247" s="16" t="s">
        <v>161</v>
      </c>
      <c r="D247" s="16" t="s">
        <v>313</v>
      </c>
      <c r="E247" s="16"/>
      <c r="F247" s="17">
        <v>0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161</v>
      </c>
      <c r="D248" s="16" t="s">
        <v>313</v>
      </c>
      <c r="E248" s="16" t="s">
        <v>22</v>
      </c>
      <c r="F248" s="17">
        <v>0</v>
      </c>
      <c r="G248" s="17">
        <v>0</v>
      </c>
      <c r="H248" s="17">
        <v>0</v>
      </c>
    </row>
    <row r="249" spans="1:8" ht="26.4">
      <c r="A249" s="19" t="s">
        <v>328</v>
      </c>
      <c r="B249" s="16"/>
      <c r="C249" s="16" t="s">
        <v>161</v>
      </c>
      <c r="D249" s="16" t="s">
        <v>327</v>
      </c>
      <c r="E249" s="16"/>
      <c r="F249" s="17">
        <v>450.5</v>
      </c>
      <c r="G249" s="17">
        <v>0</v>
      </c>
      <c r="H249" s="17">
        <v>0</v>
      </c>
    </row>
    <row r="250" spans="1:8" ht="27.6">
      <c r="A250" s="18" t="s">
        <v>21</v>
      </c>
      <c r="B250" s="16"/>
      <c r="C250" s="16" t="s">
        <v>161</v>
      </c>
      <c r="D250" s="16" t="s">
        <v>327</v>
      </c>
      <c r="E250" s="16" t="s">
        <v>22</v>
      </c>
      <c r="F250" s="17">
        <v>450.5</v>
      </c>
      <c r="G250" s="17">
        <v>0</v>
      </c>
      <c r="H250" s="17">
        <v>0</v>
      </c>
    </row>
    <row r="251" spans="1:8" ht="26.4">
      <c r="A251" s="19" t="s">
        <v>328</v>
      </c>
      <c r="B251" s="16"/>
      <c r="C251" s="16" t="s">
        <v>161</v>
      </c>
      <c r="D251" s="16" t="s">
        <v>331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332</v>
      </c>
      <c r="B252" s="16"/>
      <c r="C252" s="16" t="s">
        <v>161</v>
      </c>
      <c r="D252" s="16" t="s">
        <v>331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21</v>
      </c>
      <c r="B253" s="16"/>
      <c r="C253" s="16" t="s">
        <v>161</v>
      </c>
      <c r="D253" s="16" t="s">
        <v>331</v>
      </c>
      <c r="E253" s="16" t="s">
        <v>22</v>
      </c>
      <c r="F253" s="17">
        <v>619.5</v>
      </c>
      <c r="G253" s="17">
        <v>0</v>
      </c>
      <c r="H253" s="17">
        <v>0</v>
      </c>
    </row>
    <row r="254" spans="1:8" ht="26.4">
      <c r="A254" s="19" t="s">
        <v>328</v>
      </c>
      <c r="B254" s="16"/>
      <c r="C254" s="16" t="s">
        <v>161</v>
      </c>
      <c r="D254" s="16" t="s">
        <v>312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21</v>
      </c>
      <c r="B255" s="16"/>
      <c r="C255" s="16" t="s">
        <v>161</v>
      </c>
      <c r="D255" s="16" t="s">
        <v>312</v>
      </c>
      <c r="E255" s="16" t="s">
        <v>22</v>
      </c>
      <c r="F255" s="17">
        <v>277</v>
      </c>
      <c r="G255" s="17">
        <v>0</v>
      </c>
      <c r="H255" s="17">
        <v>0</v>
      </c>
    </row>
    <row r="256" spans="1:8" ht="26.4">
      <c r="A256" s="19" t="s">
        <v>328</v>
      </c>
      <c r="B256" s="16"/>
      <c r="C256" s="16" t="s">
        <v>161</v>
      </c>
      <c r="D256" s="16" t="s">
        <v>314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21</v>
      </c>
      <c r="B257" s="16"/>
      <c r="C257" s="16" t="s">
        <v>161</v>
      </c>
      <c r="D257" s="16" t="s">
        <v>314</v>
      </c>
      <c r="E257" s="16" t="s">
        <v>22</v>
      </c>
      <c r="F257" s="17">
        <v>45.3</v>
      </c>
      <c r="G257" s="17">
        <v>0</v>
      </c>
      <c r="H257" s="17">
        <v>0</v>
      </c>
    </row>
    <row r="258" spans="1:8" ht="26.4">
      <c r="A258" s="20" t="s">
        <v>59</v>
      </c>
      <c r="B258" s="16"/>
      <c r="C258" s="16" t="s">
        <v>161</v>
      </c>
      <c r="D258" s="16" t="s">
        <v>176</v>
      </c>
      <c r="E258" s="16" t="s">
        <v>60</v>
      </c>
      <c r="F258" s="17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177</v>
      </c>
      <c r="B263" s="16"/>
      <c r="C263" s="16" t="s">
        <v>161</v>
      </c>
      <c r="D263" s="16" t="s">
        <v>178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179</v>
      </c>
      <c r="B264" s="16"/>
      <c r="C264" s="16" t="s">
        <v>161</v>
      </c>
      <c r="D264" s="16" t="s">
        <v>178</v>
      </c>
      <c r="E264" s="16" t="s">
        <v>40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0"/>
      <c r="C265" s="130"/>
      <c r="D265" s="130"/>
      <c r="E265" s="130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0"/>
      <c r="C266" s="130"/>
      <c r="D266" s="130"/>
      <c r="E266" s="130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0"/>
      <c r="C267" s="130"/>
      <c r="D267" s="130"/>
      <c r="E267" s="130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0"/>
      <c r="C268" s="130"/>
      <c r="D268" s="130"/>
      <c r="E268" s="130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3">
        <f>F279+F279*0.05</f>
        <v>0</v>
      </c>
      <c r="H279" s="123">
        <f>G279+G279*0.05</f>
        <v>0</v>
      </c>
    </row>
    <row r="280" spans="1:8" ht="13.8">
      <c r="A280" s="103" t="s">
        <v>286</v>
      </c>
      <c r="B280" s="104"/>
      <c r="C280" s="104" t="s">
        <v>284</v>
      </c>
      <c r="D280" s="104"/>
      <c r="E280" s="16"/>
      <c r="F280" s="125">
        <f>F281+F283</f>
        <v>80</v>
      </c>
      <c r="G280" s="126">
        <v>0</v>
      </c>
      <c r="H280" s="126">
        <v>0</v>
      </c>
    </row>
    <row r="281" spans="1:8" ht="26.4">
      <c r="A281" s="30" t="s">
        <v>283</v>
      </c>
      <c r="B281" s="16"/>
      <c r="C281" s="16" t="s">
        <v>284</v>
      </c>
      <c r="D281" s="16" t="s">
        <v>285</v>
      </c>
      <c r="E281" s="16"/>
      <c r="F281" s="110">
        <v>40</v>
      </c>
      <c r="G281" s="100">
        <v>0</v>
      </c>
      <c r="H281" s="100">
        <v>0</v>
      </c>
    </row>
    <row r="282" spans="1:8" ht="41.4">
      <c r="A282" s="18" t="s">
        <v>186</v>
      </c>
      <c r="B282" s="16"/>
      <c r="C282" s="16" t="s">
        <v>284</v>
      </c>
      <c r="D282" s="16" t="s">
        <v>285</v>
      </c>
      <c r="E282" s="16" t="s">
        <v>188</v>
      </c>
      <c r="F282" s="110">
        <v>40</v>
      </c>
      <c r="G282" s="100">
        <v>0</v>
      </c>
      <c r="H282" s="100">
        <v>0</v>
      </c>
    </row>
    <row r="283" spans="1:8" ht="55.2">
      <c r="A283" s="18" t="s">
        <v>311</v>
      </c>
      <c r="B283" s="16"/>
      <c r="C283" s="16" t="s">
        <v>284</v>
      </c>
      <c r="D283" s="16" t="s">
        <v>315</v>
      </c>
      <c r="E283" s="16"/>
      <c r="F283" s="110">
        <v>40</v>
      </c>
      <c r="G283" s="100">
        <v>0</v>
      </c>
      <c r="H283" s="100">
        <v>0</v>
      </c>
    </row>
    <row r="284" spans="1:8" ht="41.4">
      <c r="A284" s="18" t="s">
        <v>186</v>
      </c>
      <c r="B284" s="16"/>
      <c r="C284" s="16" t="s">
        <v>284</v>
      </c>
      <c r="D284" s="16" t="s">
        <v>315</v>
      </c>
      <c r="E284" s="16" t="s">
        <v>188</v>
      </c>
      <c r="F284" s="110">
        <v>40</v>
      </c>
      <c r="G284" s="100">
        <v>0</v>
      </c>
      <c r="H284" s="100">
        <v>0</v>
      </c>
    </row>
    <row r="285" spans="1:8" s="13" customFormat="1">
      <c r="A285" s="11" t="s">
        <v>180</v>
      </c>
      <c r="B285" s="130"/>
      <c r="C285" s="130" t="s">
        <v>181</v>
      </c>
      <c r="D285" s="130"/>
      <c r="E285" s="130"/>
      <c r="F285" s="12">
        <f t="shared" ref="F285:H286" si="28">F286</f>
        <v>10321.1</v>
      </c>
      <c r="G285" s="124">
        <f t="shared" si="28"/>
        <v>9254.5</v>
      </c>
      <c r="H285" s="124">
        <f t="shared" si="28"/>
        <v>1863.1</v>
      </c>
    </row>
    <row r="286" spans="1:8" s="13" customFormat="1">
      <c r="A286" s="42" t="s">
        <v>182</v>
      </c>
      <c r="B286" s="130"/>
      <c r="C286" s="130" t="s">
        <v>183</v>
      </c>
      <c r="D286" s="130"/>
      <c r="E286" s="130"/>
      <c r="F286" s="12">
        <f>F287</f>
        <v>10321.1</v>
      </c>
      <c r="G286" s="12">
        <f>G287</f>
        <v>9254.5</v>
      </c>
      <c r="H286" s="12">
        <f t="shared" si="28"/>
        <v>1863.1</v>
      </c>
    </row>
    <row r="287" spans="1:8" s="13" customFormat="1" ht="69" customHeight="1">
      <c r="A287" s="43" t="s">
        <v>237</v>
      </c>
      <c r="B287" s="130"/>
      <c r="C287" s="130" t="s">
        <v>183</v>
      </c>
      <c r="D287" s="130" t="s">
        <v>184</v>
      </c>
      <c r="E287" s="130"/>
      <c r="F287" s="12">
        <v>10321.1</v>
      </c>
      <c r="G287" s="12">
        <f>G289</f>
        <v>9254.5</v>
      </c>
      <c r="H287" s="12">
        <f>H289</f>
        <v>1863.1</v>
      </c>
    </row>
    <row r="288" spans="1:8" s="13" customFormat="1" ht="33" customHeight="1">
      <c r="A288" s="43" t="s">
        <v>290</v>
      </c>
      <c r="B288" s="130"/>
      <c r="C288" s="130" t="s">
        <v>183</v>
      </c>
      <c r="D288" s="130" t="s">
        <v>307</v>
      </c>
      <c r="E288" s="130"/>
      <c r="F288" s="12">
        <v>10321.1</v>
      </c>
      <c r="G288" s="12">
        <v>9254.5</v>
      </c>
      <c r="H288" s="12">
        <v>1863.1</v>
      </c>
    </row>
    <row r="289" spans="1:8" s="13" customFormat="1" ht="65.400000000000006" customHeight="1">
      <c r="A289" s="42" t="s">
        <v>243</v>
      </c>
      <c r="B289" s="130"/>
      <c r="C289" s="130" t="s">
        <v>183</v>
      </c>
      <c r="D289" s="130" t="s">
        <v>244</v>
      </c>
      <c r="E289" s="130"/>
      <c r="F289" s="12">
        <f>F290+F293+F295+F297+F299+F303+F310</f>
        <v>10321.099999999999</v>
      </c>
      <c r="G289" s="12">
        <f>G293+G295+G301+G297</f>
        <v>9254.5</v>
      </c>
      <c r="H289" s="12">
        <f>H293+H295+H306+H297</f>
        <v>1863.1</v>
      </c>
    </row>
    <row r="290" spans="1:8" s="13" customFormat="1" ht="31.8" hidden="1" customHeight="1">
      <c r="A290" s="122"/>
      <c r="B290" s="130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2"/>
      <c r="B291" s="130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0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185</v>
      </c>
      <c r="B293" s="16"/>
      <c r="C293" s="16" t="s">
        <v>183</v>
      </c>
      <c r="D293" s="16" t="s">
        <v>245</v>
      </c>
      <c r="E293" s="16"/>
      <c r="F293" s="17">
        <f>F294</f>
        <v>1317.6</v>
      </c>
      <c r="G293" s="17">
        <f>G294</f>
        <v>2500</v>
      </c>
      <c r="H293" s="17">
        <f>H294</f>
        <v>1345.2</v>
      </c>
    </row>
    <row r="294" spans="1:8" ht="41.4">
      <c r="A294" s="18" t="s">
        <v>186</v>
      </c>
      <c r="B294" s="16" t="s">
        <v>187</v>
      </c>
      <c r="C294" s="16" t="s">
        <v>183</v>
      </c>
      <c r="D294" s="16" t="s">
        <v>245</v>
      </c>
      <c r="E294" s="16" t="s">
        <v>188</v>
      </c>
      <c r="F294" s="17">
        <v>1317.6</v>
      </c>
      <c r="G294" s="17">
        <v>2500</v>
      </c>
      <c r="H294" s="17">
        <v>1345.2</v>
      </c>
    </row>
    <row r="295" spans="1:8" ht="39.6" hidden="1">
      <c r="A295" s="30" t="s">
        <v>189</v>
      </c>
      <c r="B295" s="16"/>
      <c r="C295" s="16" t="s">
        <v>183</v>
      </c>
      <c r="D295" s="9" t="s">
        <v>190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186</v>
      </c>
      <c r="B296" s="16"/>
      <c r="C296" s="16" t="s">
        <v>183</v>
      </c>
      <c r="D296" s="9" t="s">
        <v>190</v>
      </c>
      <c r="E296" s="16" t="s">
        <v>188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189</v>
      </c>
      <c r="B297" s="16"/>
      <c r="C297" s="16" t="s">
        <v>183</v>
      </c>
      <c r="D297" s="16" t="s">
        <v>246</v>
      </c>
      <c r="E297" s="16"/>
      <c r="F297" s="17">
        <f>F298</f>
        <v>1235.5999999999999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186</v>
      </c>
      <c r="B298" s="16"/>
      <c r="C298" s="16" t="s">
        <v>183</v>
      </c>
      <c r="D298" s="16" t="s">
        <v>246</v>
      </c>
      <c r="E298" s="16" t="s">
        <v>188</v>
      </c>
      <c r="F298" s="17">
        <v>1235.5999999999999</v>
      </c>
      <c r="G298" s="17">
        <v>517.9</v>
      </c>
      <c r="H298" s="17">
        <v>517.9</v>
      </c>
    </row>
    <row r="299" spans="1:8" ht="63" customHeight="1">
      <c r="A299" s="18" t="s">
        <v>321</v>
      </c>
      <c r="B299" s="16"/>
      <c r="C299" s="16" t="s">
        <v>183</v>
      </c>
      <c r="D299" s="16" t="s">
        <v>322</v>
      </c>
      <c r="E299" s="16"/>
      <c r="F299" s="17">
        <v>6237.1</v>
      </c>
      <c r="G299" s="17">
        <v>0</v>
      </c>
      <c r="H299" s="17">
        <v>0</v>
      </c>
    </row>
    <row r="300" spans="1:8" ht="58.8" customHeight="1">
      <c r="A300" s="18" t="s">
        <v>343</v>
      </c>
      <c r="B300" s="16"/>
      <c r="C300" s="16" t="s">
        <v>183</v>
      </c>
      <c r="D300" s="16" t="s">
        <v>322</v>
      </c>
      <c r="E300" s="16" t="s">
        <v>148</v>
      </c>
      <c r="F300" s="17">
        <v>6237.1</v>
      </c>
      <c r="G300" s="17">
        <v>0</v>
      </c>
      <c r="H300" s="17">
        <v>0</v>
      </c>
    </row>
    <row r="301" spans="1:8" ht="49.2" customHeight="1">
      <c r="A301" s="18" t="s">
        <v>342</v>
      </c>
      <c r="B301" s="16"/>
      <c r="C301" s="16" t="s">
        <v>183</v>
      </c>
      <c r="D301" s="16" t="s">
        <v>344</v>
      </c>
      <c r="E301" s="16"/>
      <c r="F301" s="17">
        <v>0</v>
      </c>
      <c r="G301" s="128">
        <v>6236.6</v>
      </c>
      <c r="H301" s="17">
        <v>0</v>
      </c>
    </row>
    <row r="302" spans="1:8" ht="55.8" customHeight="1">
      <c r="A302" s="18" t="s">
        <v>343</v>
      </c>
      <c r="B302" s="16"/>
      <c r="C302" s="16" t="s">
        <v>183</v>
      </c>
      <c r="D302" s="16" t="s">
        <v>344</v>
      </c>
      <c r="E302" s="16" t="s">
        <v>148</v>
      </c>
      <c r="F302" s="17">
        <v>0</v>
      </c>
      <c r="G302" s="128">
        <v>6236.6</v>
      </c>
      <c r="H302" s="17">
        <v>0</v>
      </c>
    </row>
    <row r="303" spans="1:8" ht="38.4" customHeight="1">
      <c r="A303" s="18" t="s">
        <v>324</v>
      </c>
      <c r="B303" s="16"/>
      <c r="C303" s="16" t="s">
        <v>183</v>
      </c>
      <c r="D303" s="16" t="s">
        <v>323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186</v>
      </c>
      <c r="B304" s="16"/>
      <c r="C304" s="16" t="s">
        <v>183</v>
      </c>
      <c r="D304" s="16" t="s">
        <v>323</v>
      </c>
      <c r="E304" s="16" t="s">
        <v>188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3"/>
      <c r="B305" s="104"/>
      <c r="C305" s="104"/>
      <c r="D305" s="104"/>
      <c r="E305" s="104"/>
      <c r="F305" s="105"/>
      <c r="G305" s="105"/>
      <c r="H305" s="105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186</v>
      </c>
      <c r="B309" s="16"/>
      <c r="C309" s="16" t="s">
        <v>284</v>
      </c>
      <c r="D309" s="16" t="s">
        <v>315</v>
      </c>
      <c r="E309" s="16" t="s">
        <v>188</v>
      </c>
      <c r="F309" s="17"/>
      <c r="G309" s="17">
        <v>0</v>
      </c>
      <c r="H309" s="17">
        <f>G309+G309*0.05</f>
        <v>0</v>
      </c>
    </row>
    <row r="310" spans="1:8" ht="42.6" customHeight="1">
      <c r="A310" s="122" t="s">
        <v>330</v>
      </c>
      <c r="B310" s="130"/>
      <c r="C310" s="16" t="s">
        <v>183</v>
      </c>
      <c r="D310" s="16" t="s">
        <v>52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21</v>
      </c>
      <c r="B311" s="130"/>
      <c r="C311" s="16" t="s">
        <v>183</v>
      </c>
      <c r="D311" s="16" t="s">
        <v>52</v>
      </c>
      <c r="E311" s="16" t="s">
        <v>22</v>
      </c>
      <c r="F311" s="12">
        <v>599</v>
      </c>
      <c r="G311" s="12">
        <v>0</v>
      </c>
      <c r="H311" s="12">
        <v>0</v>
      </c>
    </row>
    <row r="312" spans="1:8">
      <c r="A312" s="11" t="s">
        <v>192</v>
      </c>
      <c r="B312" s="130"/>
      <c r="C312" s="130" t="s">
        <v>193</v>
      </c>
      <c r="D312" s="130"/>
      <c r="E312" s="130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194</v>
      </c>
      <c r="B313" s="130"/>
      <c r="C313" s="130" t="s">
        <v>195</v>
      </c>
      <c r="D313" s="130"/>
      <c r="E313" s="130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74</v>
      </c>
      <c r="B314" s="130"/>
      <c r="C314" s="130" t="s">
        <v>195</v>
      </c>
      <c r="D314" s="130" t="s">
        <v>50</v>
      </c>
      <c r="E314" s="130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18</v>
      </c>
      <c r="B315" s="130"/>
      <c r="C315" s="130" t="s">
        <v>195</v>
      </c>
      <c r="D315" s="130" t="s">
        <v>75</v>
      </c>
      <c r="E315" s="130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18</v>
      </c>
      <c r="B316" s="130"/>
      <c r="C316" s="130" t="s">
        <v>195</v>
      </c>
      <c r="D316" s="130" t="s">
        <v>76</v>
      </c>
      <c r="E316" s="130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196</v>
      </c>
      <c r="B317" s="16"/>
      <c r="C317" s="16" t="s">
        <v>195</v>
      </c>
      <c r="D317" s="16" t="s">
        <v>197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198</v>
      </c>
      <c r="B318" s="16"/>
      <c r="C318" s="16" t="s">
        <v>195</v>
      </c>
      <c r="D318" s="16" t="s">
        <v>197</v>
      </c>
      <c r="E318" s="16" t="s">
        <v>199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200</v>
      </c>
      <c r="B319" s="130"/>
      <c r="C319" s="130" t="s">
        <v>274</v>
      </c>
      <c r="D319" s="130"/>
      <c r="E319" s="130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7" t="s">
        <v>275</v>
      </c>
      <c r="B320" s="130"/>
      <c r="C320" s="41" t="s">
        <v>274</v>
      </c>
      <c r="D320" s="41" t="s">
        <v>229</v>
      </c>
      <c r="E320" s="130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3" t="s">
        <v>228</v>
      </c>
      <c r="B321" s="74"/>
      <c r="C321" s="74"/>
      <c r="D321" s="74"/>
      <c r="E321" s="74"/>
      <c r="F321" s="75">
        <f>F323</f>
        <v>1889.8</v>
      </c>
      <c r="G321" s="97">
        <f>G323</f>
        <v>1577.6</v>
      </c>
      <c r="H321" s="75">
        <f>H323</f>
        <v>2839.3</v>
      </c>
    </row>
    <row r="322" spans="1:8" ht="38.4" customHeight="1">
      <c r="A322" s="11" t="s">
        <v>290</v>
      </c>
      <c r="B322" s="130"/>
      <c r="C322" s="130" t="s">
        <v>274</v>
      </c>
      <c r="D322" s="41" t="s">
        <v>308</v>
      </c>
      <c r="E322" s="130"/>
      <c r="F322" s="12">
        <v>1889.8</v>
      </c>
      <c r="G322" s="53">
        <v>1577.6</v>
      </c>
      <c r="H322" s="12">
        <v>2839.3</v>
      </c>
    </row>
    <row r="323" spans="1:8" ht="118.2" customHeight="1">
      <c r="A323" s="76" t="s">
        <v>241</v>
      </c>
      <c r="B323" s="130"/>
      <c r="C323" s="41" t="s">
        <v>274</v>
      </c>
      <c r="D323" s="41" t="s">
        <v>317</v>
      </c>
      <c r="E323" s="130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227</v>
      </c>
      <c r="B324" s="16"/>
      <c r="C324" s="41" t="s">
        <v>274</v>
      </c>
      <c r="D324" s="41" t="s">
        <v>242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226</v>
      </c>
      <c r="B325" s="16"/>
      <c r="C325" s="41" t="s">
        <v>274</v>
      </c>
      <c r="D325" s="41" t="s">
        <v>242</v>
      </c>
      <c r="E325" s="16" t="s">
        <v>199</v>
      </c>
      <c r="F325" s="17">
        <v>1889.8</v>
      </c>
      <c r="G325" s="17">
        <v>1577.6</v>
      </c>
      <c r="H325" s="17">
        <v>2839.3</v>
      </c>
    </row>
    <row r="326" spans="1:8">
      <c r="A326" s="11" t="s">
        <v>201</v>
      </c>
      <c r="B326" s="130"/>
      <c r="C326" s="130" t="s">
        <v>202</v>
      </c>
      <c r="D326" s="130"/>
      <c r="E326" s="130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203</v>
      </c>
      <c r="B327" s="130"/>
      <c r="C327" s="130" t="s">
        <v>204</v>
      </c>
      <c r="D327" s="130"/>
      <c r="E327" s="130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205</v>
      </c>
      <c r="B328" s="130"/>
      <c r="C328" s="130" t="s">
        <v>204</v>
      </c>
      <c r="D328" s="130" t="s">
        <v>206</v>
      </c>
      <c r="E328" s="130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207</v>
      </c>
      <c r="B329" s="130"/>
      <c r="C329" s="130" t="s">
        <v>204</v>
      </c>
      <c r="D329" s="130" t="s">
        <v>208</v>
      </c>
      <c r="E329" s="130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209</v>
      </c>
      <c r="B330" s="16"/>
      <c r="C330" s="16" t="s">
        <v>204</v>
      </c>
      <c r="D330" s="16" t="s">
        <v>210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21</v>
      </c>
      <c r="B331" s="16"/>
      <c r="C331" s="16" t="s">
        <v>204</v>
      </c>
      <c r="D331" s="16" t="s">
        <v>210</v>
      </c>
      <c r="E331" s="16" t="s">
        <v>22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191</v>
      </c>
      <c r="B332" s="16"/>
      <c r="C332" s="16" t="s">
        <v>204</v>
      </c>
      <c r="D332" s="16" t="s">
        <v>211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212</v>
      </c>
      <c r="B333" s="16"/>
      <c r="C333" s="16" t="s">
        <v>204</v>
      </c>
      <c r="D333" s="16" t="s">
        <v>211</v>
      </c>
      <c r="E333" s="16" t="s">
        <v>22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74</v>
      </c>
      <c r="B334" s="130"/>
      <c r="C334" s="130" t="s">
        <v>204</v>
      </c>
      <c r="D334" s="130" t="s">
        <v>50</v>
      </c>
      <c r="E334" s="130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18</v>
      </c>
      <c r="B335" s="130"/>
      <c r="C335" s="130" t="s">
        <v>204</v>
      </c>
      <c r="D335" s="130" t="s">
        <v>75</v>
      </c>
      <c r="E335" s="130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336</v>
      </c>
      <c r="B336" s="130"/>
      <c r="C336" s="16" t="s">
        <v>204</v>
      </c>
      <c r="D336" s="16" t="s">
        <v>335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21</v>
      </c>
      <c r="B337" s="130"/>
      <c r="C337" s="16" t="s">
        <v>204</v>
      </c>
      <c r="D337" s="16" t="s">
        <v>335</v>
      </c>
      <c r="E337" s="16" t="s">
        <v>22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337</v>
      </c>
      <c r="B338" s="16"/>
      <c r="C338" s="16" t="s">
        <v>204</v>
      </c>
      <c r="D338" s="16" t="s">
        <v>338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21</v>
      </c>
      <c r="B339" s="16"/>
      <c r="C339" s="16" t="s">
        <v>204</v>
      </c>
      <c r="D339" s="16" t="s">
        <v>338</v>
      </c>
      <c r="E339" s="16" t="s">
        <v>22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185</v>
      </c>
      <c r="B340" s="16"/>
      <c r="C340" s="16" t="s">
        <v>204</v>
      </c>
      <c r="D340" s="16" t="s">
        <v>213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186</v>
      </c>
      <c r="B341" s="16"/>
      <c r="C341" s="16" t="s">
        <v>204</v>
      </c>
      <c r="D341" s="16" t="s">
        <v>213</v>
      </c>
      <c r="E341" s="16" t="s">
        <v>188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218</v>
      </c>
      <c r="B342" s="16"/>
      <c r="C342" s="16" t="s">
        <v>204</v>
      </c>
      <c r="D342" s="48" t="s">
        <v>231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219</v>
      </c>
      <c r="B343" s="41"/>
      <c r="C343" s="41" t="s">
        <v>204</v>
      </c>
      <c r="D343" s="120" t="s">
        <v>231</v>
      </c>
      <c r="E343" s="41" t="s">
        <v>188</v>
      </c>
      <c r="F343" s="53">
        <v>2000</v>
      </c>
      <c r="G343" s="17">
        <v>0</v>
      </c>
      <c r="H343" s="17">
        <v>0</v>
      </c>
    </row>
    <row r="344" spans="1:8">
      <c r="A344" s="49" t="s">
        <v>214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215</v>
      </c>
      <c r="B345" s="130"/>
      <c r="C345" s="130"/>
      <c r="D345" s="130"/>
      <c r="E345" s="130"/>
      <c r="F345" s="12">
        <f>F14</f>
        <v>49812.200000000004</v>
      </c>
      <c r="G345" s="12">
        <f>G14</f>
        <v>33630.6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2023 декабрь (2)</vt:lpstr>
      <vt:lpstr>'Прил.8 2023 декабрь (2)'!__xlnm._FilterDatabase</vt:lpstr>
      <vt:lpstr>'Прил.8 2023 декабрь (2)'!__xlnm._FilterDatabase_1</vt:lpstr>
      <vt:lpstr>'Прил.8 2023 декабрь (2)'!__xlnm.Print_Area</vt:lpstr>
      <vt:lpstr>'Прил.8 2023 декабрь (2)'!__xlnm.Print_Titles</vt:lpstr>
      <vt:lpstr>'Прил.8 2023 декабрь (2)'!Print_Titles_0</vt:lpstr>
      <vt:lpstr>'Прил.8 2023 декабрь (2)'!Print_Titles_0_0</vt:lpstr>
      <vt:lpstr>'Прил.8 2023 декабрь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2023-12-15T13:54:56Z</dcterms:modified>
</cp:coreProperties>
</file>