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Ведомств на 2020,)" sheetId="1" r:id="rId1"/>
  </sheets>
  <definedNames>
    <definedName name="__xlnm._FilterDatabase" localSheetId="0">'Прил.8Ведомств на 2020,)'!$A$13:$F$275</definedName>
    <definedName name="__xlnm._FilterDatabase_1">'Прил.8Ведомств на 2020,)'!$A$13:$F$275</definedName>
    <definedName name="__xlnm._FilterDatabase_1_1">#REF!</definedName>
    <definedName name="__xlnm.Print_Area" localSheetId="0">'Прил.8Ведомств на 2020,)'!$A$1:$F$275</definedName>
    <definedName name="__xlnm.Print_Titles" localSheetId="0">'Прил.8Ведомств на 2020,)'!$10:$13</definedName>
    <definedName name="_xlnm._FilterDatabase" localSheetId="0" hidden="1">'Прил.8Ведомств на 2020,)'!$A$13:$F$275</definedName>
    <definedName name="Print_Titles_0" localSheetId="0">'Прил.8Ведомств на 2020,)'!$10:$13</definedName>
    <definedName name="Print_Titles_0_0" localSheetId="0">'Прил.8Ведомств на 2020,)'!$10:$13</definedName>
    <definedName name="_xlnm.Print_Titles" localSheetId="0">'Прил.8Ведомств на 2020,)'!$10:$13</definedName>
    <definedName name="_xlnm.Print_Area" localSheetId="0">'Прил.8Ведомств на 2020,)'!$A$1:$H$275</definedName>
  </definedNames>
  <calcPr calcId="125725" iterateDelta="1E-4"/>
</workbook>
</file>

<file path=xl/calcChain.xml><?xml version="1.0" encoding="utf-8"?>
<calcChain xmlns="http://schemas.openxmlformats.org/spreadsheetml/2006/main">
  <c r="G204" i="1"/>
  <c r="G108"/>
  <c r="F257"/>
  <c r="F265"/>
  <c r="F15"/>
  <c r="F26"/>
  <c r="F20" l="1"/>
  <c r="F19" s="1"/>
  <c r="F18" s="1"/>
  <c r="F17" s="1"/>
  <c r="F16" s="1"/>
  <c r="G21"/>
  <c r="H21" s="1"/>
  <c r="H20" s="1"/>
  <c r="H19" s="1"/>
  <c r="H18" s="1"/>
  <c r="H17" s="1"/>
  <c r="H16" s="1"/>
  <c r="G26"/>
  <c r="F28"/>
  <c r="G29"/>
  <c r="H29" s="1"/>
  <c r="H28" s="1"/>
  <c r="F32"/>
  <c r="H33"/>
  <c r="H34"/>
  <c r="K34"/>
  <c r="F35"/>
  <c r="G36"/>
  <c r="G35" s="1"/>
  <c r="H36"/>
  <c r="H35" s="1"/>
  <c r="F37"/>
  <c r="G37"/>
  <c r="G38"/>
  <c r="H38" s="1"/>
  <c r="H37" s="1"/>
  <c r="F43"/>
  <c r="G44"/>
  <c r="G43" s="1"/>
  <c r="H44"/>
  <c r="H43" s="1"/>
  <c r="F45"/>
  <c r="G46"/>
  <c r="H46" s="1"/>
  <c r="H45" s="1"/>
  <c r="H47"/>
  <c r="F48"/>
  <c r="F47" s="1"/>
  <c r="G48"/>
  <c r="G47" s="1"/>
  <c r="G49"/>
  <c r="H49" s="1"/>
  <c r="H48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3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7"/>
  <c r="H86" s="1"/>
  <c r="H85" s="1"/>
  <c r="H84" s="1"/>
  <c r="F91"/>
  <c r="F90" s="1"/>
  <c r="F89" s="1"/>
  <c r="F88" s="1"/>
  <c r="G91"/>
  <c r="G90" s="1"/>
  <c r="G89" s="1"/>
  <c r="G88" s="1"/>
  <c r="H92"/>
  <c r="H91" s="1"/>
  <c r="H90" s="1"/>
  <c r="H89" s="1"/>
  <c r="H88" s="1"/>
  <c r="F96"/>
  <c r="H96"/>
  <c r="G97"/>
  <c r="G96" s="1"/>
  <c r="F98"/>
  <c r="G99"/>
  <c r="G98" s="1"/>
  <c r="G95" s="1"/>
  <c r="G94" s="1"/>
  <c r="G93" s="1"/>
  <c r="H99"/>
  <c r="H98" s="1"/>
  <c r="F104"/>
  <c r="H104"/>
  <c r="G104"/>
  <c r="F106"/>
  <c r="G107"/>
  <c r="H107" s="1"/>
  <c r="H106" s="1"/>
  <c r="F108"/>
  <c r="H108"/>
  <c r="F110"/>
  <c r="G111"/>
  <c r="G110" s="1"/>
  <c r="F112"/>
  <c r="G113"/>
  <c r="H113" s="1"/>
  <c r="H112" s="1"/>
  <c r="F116"/>
  <c r="F115" s="1"/>
  <c r="F114" s="1"/>
  <c r="G117"/>
  <c r="G116" s="1"/>
  <c r="G115" s="1"/>
  <c r="G114" s="1"/>
  <c r="H117"/>
  <c r="H116" s="1"/>
  <c r="H115" s="1"/>
  <c r="H114" s="1"/>
  <c r="H119"/>
  <c r="H118" s="1"/>
  <c r="F120"/>
  <c r="F119" s="1"/>
  <c r="F118" s="1"/>
  <c r="G120"/>
  <c r="G119" s="1"/>
  <c r="G118" s="1"/>
  <c r="G121"/>
  <c r="H121" s="1"/>
  <c r="H120" s="1"/>
  <c r="F124"/>
  <c r="F123" s="1"/>
  <c r="F122" s="1"/>
  <c r="G125"/>
  <c r="G124" s="1"/>
  <c r="G123" s="1"/>
  <c r="G122" s="1"/>
  <c r="H125"/>
  <c r="H124" s="1"/>
  <c r="H123" s="1"/>
  <c r="H122" s="1"/>
  <c r="F128"/>
  <c r="F127" s="1"/>
  <c r="F126" s="1"/>
  <c r="G129"/>
  <c r="H129" s="1"/>
  <c r="H128" s="1"/>
  <c r="H127" s="1"/>
  <c r="H126" s="1"/>
  <c r="F132"/>
  <c r="F131" s="1"/>
  <c r="F130" s="1"/>
  <c r="G132"/>
  <c r="G131" s="1"/>
  <c r="G130" s="1"/>
  <c r="F137"/>
  <c r="F136" s="1"/>
  <c r="F135" s="1"/>
  <c r="G138"/>
  <c r="G137" s="1"/>
  <c r="G136" s="1"/>
  <c r="G135" s="1"/>
  <c r="F142"/>
  <c r="F141" s="1"/>
  <c r="F140" s="1"/>
  <c r="F139" s="1"/>
  <c r="G142"/>
  <c r="G141" s="1"/>
  <c r="G140" s="1"/>
  <c r="G139" s="1"/>
  <c r="F148"/>
  <c r="H148"/>
  <c r="F150"/>
  <c r="G150"/>
  <c r="F152"/>
  <c r="H153"/>
  <c r="H152" s="1"/>
  <c r="H156"/>
  <c r="H155" s="1"/>
  <c r="H154" s="1"/>
  <c r="F157"/>
  <c r="F156" s="1"/>
  <c r="F155" s="1"/>
  <c r="F154" s="1"/>
  <c r="G157"/>
  <c r="G156" s="1"/>
  <c r="G155" s="1"/>
  <c r="G154" s="1"/>
  <c r="H158"/>
  <c r="H157" s="1"/>
  <c r="F161"/>
  <c r="G161"/>
  <c r="H162"/>
  <c r="H161" s="1"/>
  <c r="F163"/>
  <c r="H164"/>
  <c r="H163" s="1"/>
  <c r="F165"/>
  <c r="G165"/>
  <c r="H165"/>
  <c r="F170"/>
  <c r="F169" s="1"/>
  <c r="F168" s="1"/>
  <c r="G170"/>
  <c r="G169" s="1"/>
  <c r="F175"/>
  <c r="G176"/>
  <c r="H176" s="1"/>
  <c r="H175" s="1"/>
  <c r="F177"/>
  <c r="G177"/>
  <c r="H178"/>
  <c r="H177" s="1"/>
  <c r="H174" s="1"/>
  <c r="H173" s="1"/>
  <c r="F181"/>
  <c r="F180" s="1"/>
  <c r="G182"/>
  <c r="G181" s="1"/>
  <c r="G180" s="1"/>
  <c r="H182"/>
  <c r="H181" s="1"/>
  <c r="H180" s="1"/>
  <c r="F184"/>
  <c r="G185"/>
  <c r="G184" s="1"/>
  <c r="F186"/>
  <c r="G187"/>
  <c r="H187" s="1"/>
  <c r="H186" s="1"/>
  <c r="F190"/>
  <c r="F189" s="1"/>
  <c r="F188" s="1"/>
  <c r="G191"/>
  <c r="G190" s="1"/>
  <c r="H191"/>
  <c r="H190" s="1"/>
  <c r="F192"/>
  <c r="G193"/>
  <c r="H193" s="1"/>
  <c r="H192" s="1"/>
  <c r="F196"/>
  <c r="G197"/>
  <c r="G196" s="1"/>
  <c r="F198"/>
  <c r="G199"/>
  <c r="H199" s="1"/>
  <c r="H198" s="1"/>
  <c r="F202"/>
  <c r="F201" s="1"/>
  <c r="F200" s="1"/>
  <c r="G202"/>
  <c r="G201" s="1"/>
  <c r="G200" s="1"/>
  <c r="F207"/>
  <c r="G209"/>
  <c r="G207" s="1"/>
  <c r="F210"/>
  <c r="G211"/>
  <c r="H211" s="1"/>
  <c r="H210" s="1"/>
  <c r="F212"/>
  <c r="G213"/>
  <c r="G212" s="1"/>
  <c r="H213"/>
  <c r="H212" s="1"/>
  <c r="F214"/>
  <c r="G214"/>
  <c r="G215"/>
  <c r="H215" s="1"/>
  <c r="H214" s="1"/>
  <c r="F220"/>
  <c r="G221"/>
  <c r="G220" s="1"/>
  <c r="H221"/>
  <c r="H220" s="1"/>
  <c r="F223"/>
  <c r="F222" s="1"/>
  <c r="G224"/>
  <c r="G223" s="1"/>
  <c r="G222" s="1"/>
  <c r="H224"/>
  <c r="H223" s="1"/>
  <c r="H222" s="1"/>
  <c r="F226"/>
  <c r="F225" s="1"/>
  <c r="G227"/>
  <c r="G226" s="1"/>
  <c r="G225" s="1"/>
  <c r="G228"/>
  <c r="F229"/>
  <c r="F228" s="1"/>
  <c r="G230"/>
  <c r="G229" s="1"/>
  <c r="F235"/>
  <c r="H236"/>
  <c r="H235" s="1"/>
  <c r="F237"/>
  <c r="G238"/>
  <c r="G237" s="1"/>
  <c r="F239"/>
  <c r="H240"/>
  <c r="H239" s="1"/>
  <c r="F241"/>
  <c r="G242"/>
  <c r="G241" s="1"/>
  <c r="H242"/>
  <c r="H241" s="1"/>
  <c r="F247"/>
  <c r="F248"/>
  <c r="F246" s="1"/>
  <c r="F245" s="1"/>
  <c r="F244" s="1"/>
  <c r="F243" s="1"/>
  <c r="G248"/>
  <c r="G246" s="1"/>
  <c r="G245" s="1"/>
  <c r="G244" s="1"/>
  <c r="G243" s="1"/>
  <c r="H249"/>
  <c r="H247" s="1"/>
  <c r="F254"/>
  <c r="F253" s="1"/>
  <c r="F252" s="1"/>
  <c r="F251" s="1"/>
  <c r="F250" s="1"/>
  <c r="G255"/>
  <c r="H255" s="1"/>
  <c r="H254" s="1"/>
  <c r="H253" s="1"/>
  <c r="H252" s="1"/>
  <c r="H251" s="1"/>
  <c r="H250" s="1"/>
  <c r="F260"/>
  <c r="G261"/>
  <c r="G260" s="1"/>
  <c r="F262"/>
  <c r="G263"/>
  <c r="H263" s="1"/>
  <c r="H262" s="1"/>
  <c r="F266"/>
  <c r="G267"/>
  <c r="G266" s="1"/>
  <c r="H267"/>
  <c r="H266" s="1"/>
  <c r="F268"/>
  <c r="G269"/>
  <c r="H269" s="1"/>
  <c r="H268" s="1"/>
  <c r="F270"/>
  <c r="G270"/>
  <c r="H150" l="1"/>
  <c r="H147" s="1"/>
  <c r="H146" s="1"/>
  <c r="H145" s="1"/>
  <c r="H203"/>
  <c r="H202" s="1"/>
  <c r="H201" s="1"/>
  <c r="H200" s="1"/>
  <c r="G163"/>
  <c r="G160" s="1"/>
  <c r="G159" s="1"/>
  <c r="G152"/>
  <c r="F147"/>
  <c r="F146" s="1"/>
  <c r="F145" s="1"/>
  <c r="G134"/>
  <c r="H143"/>
  <c r="H142" s="1"/>
  <c r="H141" s="1"/>
  <c r="H140" s="1"/>
  <c r="H139" s="1"/>
  <c r="H133"/>
  <c r="H132" s="1"/>
  <c r="H131" s="1"/>
  <c r="H130" s="1"/>
  <c r="F42"/>
  <c r="F41" s="1"/>
  <c r="F40" s="1"/>
  <c r="F39" s="1"/>
  <c r="H189"/>
  <c r="H188" s="1"/>
  <c r="G83"/>
  <c r="G82" s="1"/>
  <c r="F83"/>
  <c r="H72"/>
  <c r="H71" s="1"/>
  <c r="H70" s="1"/>
  <c r="H69" s="1"/>
  <c r="H42"/>
  <c r="H41" s="1"/>
  <c r="H40" s="1"/>
  <c r="H39" s="1"/>
  <c r="H32"/>
  <c r="H31" s="1"/>
  <c r="H30" s="1"/>
  <c r="H23" s="1"/>
  <c r="H22" s="1"/>
  <c r="F31"/>
  <c r="F30" s="1"/>
  <c r="H270"/>
  <c r="H265" s="1"/>
  <c r="H264" s="1"/>
  <c r="F264"/>
  <c r="H261"/>
  <c r="H260" s="1"/>
  <c r="H259" s="1"/>
  <c r="H258" s="1"/>
  <c r="H257" s="1"/>
  <c r="H256" s="1"/>
  <c r="F259"/>
  <c r="F258" s="1"/>
  <c r="F256" s="1"/>
  <c r="G254"/>
  <c r="G253" s="1"/>
  <c r="G252" s="1"/>
  <c r="G251" s="1"/>
  <c r="G250" s="1"/>
  <c r="G247"/>
  <c r="H238"/>
  <c r="H237" s="1"/>
  <c r="F234"/>
  <c r="F233" s="1"/>
  <c r="F232" s="1"/>
  <c r="F231" s="1"/>
  <c r="G235"/>
  <c r="H230"/>
  <c r="H229" s="1"/>
  <c r="H228" s="1"/>
  <c r="H227"/>
  <c r="H226" s="1"/>
  <c r="H225" s="1"/>
  <c r="H219" s="1"/>
  <c r="H218" s="1"/>
  <c r="H217" s="1"/>
  <c r="H216" s="1"/>
  <c r="H207"/>
  <c r="F206"/>
  <c r="F205" s="1"/>
  <c r="F204" s="1"/>
  <c r="H197"/>
  <c r="H196" s="1"/>
  <c r="H195" s="1"/>
  <c r="H194" s="1"/>
  <c r="F195"/>
  <c r="F194" s="1"/>
  <c r="H185"/>
  <c r="H184" s="1"/>
  <c r="H183" s="1"/>
  <c r="H179" s="1"/>
  <c r="F183"/>
  <c r="F179" s="1"/>
  <c r="F174"/>
  <c r="F173" s="1"/>
  <c r="G175"/>
  <c r="G174" s="1"/>
  <c r="G173" s="1"/>
  <c r="H171"/>
  <c r="H170" s="1"/>
  <c r="H169" s="1"/>
  <c r="H138"/>
  <c r="H137" s="1"/>
  <c r="H136" s="1"/>
  <c r="H135" s="1"/>
  <c r="H111"/>
  <c r="H110" s="1"/>
  <c r="F103"/>
  <c r="F102" s="1"/>
  <c r="F101" s="1"/>
  <c r="H103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8"/>
  <c r="H57" s="1"/>
  <c r="H56" s="1"/>
  <c r="H55" s="1"/>
  <c r="G32"/>
  <c r="G31" s="1"/>
  <c r="G30" s="1"/>
  <c r="H27"/>
  <c r="H26" s="1"/>
  <c r="H25" s="1"/>
  <c r="H24" s="1"/>
  <c r="F25"/>
  <c r="F24" s="1"/>
  <c r="G20"/>
  <c r="G19" s="1"/>
  <c r="G18" s="1"/>
  <c r="G17" s="1"/>
  <c r="G16" s="1"/>
  <c r="G259"/>
  <c r="G258" s="1"/>
  <c r="G257" s="1"/>
  <c r="G256" s="1"/>
  <c r="G206"/>
  <c r="G205" s="1"/>
  <c r="H160"/>
  <c r="H159" s="1"/>
  <c r="G25"/>
  <c r="G24" s="1"/>
  <c r="H234"/>
  <c r="H233" s="1"/>
  <c r="H232" s="1"/>
  <c r="H231" s="1"/>
  <c r="G219"/>
  <c r="G218" s="1"/>
  <c r="G217" s="1"/>
  <c r="G216" s="1"/>
  <c r="H206"/>
  <c r="H205" s="1"/>
  <c r="H204" s="1"/>
  <c r="F167"/>
  <c r="H134"/>
  <c r="F134"/>
  <c r="H83"/>
  <c r="H54"/>
  <c r="H248"/>
  <c r="H246" s="1"/>
  <c r="H245" s="1"/>
  <c r="H244" s="1"/>
  <c r="H243" s="1"/>
  <c r="F219"/>
  <c r="F218" s="1"/>
  <c r="F217" s="1"/>
  <c r="F216" s="1"/>
  <c r="H102"/>
  <c r="H101" s="1"/>
  <c r="H95"/>
  <c r="H94" s="1"/>
  <c r="H93" s="1"/>
  <c r="F54"/>
  <c r="G268"/>
  <c r="G265" s="1"/>
  <c r="G264" s="1"/>
  <c r="G262"/>
  <c r="G239"/>
  <c r="G210"/>
  <c r="G198"/>
  <c r="G195" s="1"/>
  <c r="G194" s="1"/>
  <c r="G192"/>
  <c r="G189" s="1"/>
  <c r="G188" s="1"/>
  <c r="G186"/>
  <c r="G183" s="1"/>
  <c r="G179" s="1"/>
  <c r="F160"/>
  <c r="F159" s="1"/>
  <c r="G148"/>
  <c r="G147" s="1"/>
  <c r="G146" s="1"/>
  <c r="G145" s="1"/>
  <c r="G128"/>
  <c r="G127" s="1"/>
  <c r="G126" s="1"/>
  <c r="G112"/>
  <c r="G106"/>
  <c r="G102" s="1"/>
  <c r="G101" s="1"/>
  <c r="F95"/>
  <c r="F94" s="1"/>
  <c r="F93" s="1"/>
  <c r="F82" s="1"/>
  <c r="G61"/>
  <c r="G60" s="1"/>
  <c r="G59" s="1"/>
  <c r="G45"/>
  <c r="G42" s="1"/>
  <c r="G41" s="1"/>
  <c r="G40" s="1"/>
  <c r="G39" s="1"/>
  <c r="G28"/>
  <c r="H15" l="1"/>
  <c r="G234"/>
  <c r="G233" s="1"/>
  <c r="G232" s="1"/>
  <c r="G231" s="1"/>
  <c r="H100"/>
  <c r="G100"/>
  <c r="F100"/>
  <c r="G23"/>
  <c r="G22" s="1"/>
  <c r="G15" s="1"/>
  <c r="F23"/>
  <c r="F22" s="1"/>
  <c r="H167"/>
  <c r="F144"/>
  <c r="H144"/>
  <c r="G103"/>
  <c r="G167"/>
  <c r="G144" s="1"/>
  <c r="H82"/>
  <c r="G14" l="1"/>
  <c r="G275" s="1"/>
  <c r="F14"/>
  <c r="F275" s="1"/>
  <c r="H14"/>
  <c r="H275" s="1"/>
</calcChain>
</file>

<file path=xl/sharedStrings.xml><?xml version="1.0" encoding="utf-8"?>
<sst xmlns="http://schemas.openxmlformats.org/spreadsheetml/2006/main" count="723" uniqueCount="280">
  <si>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</si>
  <si>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</si>
  <si>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</si>
  <si>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</si>
  <si>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</si>
  <si>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</si>
  <si>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</si>
  <si>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</si>
  <si>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</si>
  <si>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</si>
  <si>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</si>
  <si>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</si>
  <si>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</si>
  <si>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</si>
  <si>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</si>
  <si>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</si>
  <si>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</si>
  <si>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</si>
  <si>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</si>
  <si>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</si>
  <si>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</si>
  <si>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</si>
  <si>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</si>
  <si>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</si>
  <si>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</si>
  <si>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</si>
  <si>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</si>
  <si>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</si>
  <si>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</si>
  <si>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</si>
  <si>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</si>
  <si>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</si>
  <si>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</si>
  <si>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</si>
  <si>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</si>
  <si>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</si>
  <si>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</si>
  <si>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</si>
  <si>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</si>
  <si>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</si>
  <si>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</si>
  <si>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</si>
  <si>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</si>
  <si>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</si>
  <si>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</si>
  <si>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</si>
  <si>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</si>
  <si>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</si>
  <si>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</si>
  <si>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</si>
  <si>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</si>
  <si>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</si>
  <si>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</si>
  <si>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</si>
  <si>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</si>
  <si>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</si>
  <si>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</si>
  <si>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</si>
  <si>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</si>
  <si>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</si>
  <si>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</si>
  <si>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</si>
  <si>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</si>
  <si>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</si>
  <si>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</si>
  <si>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</si>
  <si>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</si>
  <si>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</si>
  <si>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</si>
  <si>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</si>
  <si>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</si>
  <si>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</si>
  <si>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</si>
  <si>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</si>
  <si>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</si>
  <si>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</si>
  <si>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</si>
  <si>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</si>
  <si>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</si>
  <si>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</si>
  <si>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</si>
  <si>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</si>
  <si>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</si>
  <si>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</si>
  <si>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</si>
  <si>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</si>
  <si>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</si>
  <si>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</si>
  <si>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</si>
  <si>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</si>
  <si>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</si>
  <si>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</si>
  <si>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</si>
  <si>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</si>
  <si>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</si>
  <si>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</si>
  <si>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</si>
  <si>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</si>
  <si>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</si>
  <si>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</si>
  <si>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</si>
  <si>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</si>
  <si>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</si>
  <si>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</si>
  <si>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</si>
  <si>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</si>
  <si>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</si>
  <si>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</si>
  <si>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</si>
  <si>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</si>
  <si>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</si>
  <si>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</si>
  <si>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</si>
  <si>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</si>
  <si>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</si>
  <si>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</si>
  <si>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</si>
  <si>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</si>
  <si>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</si>
  <si>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</si>
  <si>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</si>
  <si>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</si>
  <si>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</si>
  <si>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</si>
  <si>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</si>
  <si>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</si>
  <si>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</si>
  <si>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</si>
  <si>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</si>
  <si>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</si>
  <si>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</si>
  <si>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</si>
  <si>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</si>
  <si>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</si>
  <si>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</si>
  <si>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</si>
  <si>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</si>
  <si>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</si>
  <si>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</si>
  <si>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</si>
  <si>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</si>
  <si>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</si>
  <si>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</si>
  <si>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</si>
  <si>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</si>
  <si>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</si>
  <si>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</si>
  <si>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</si>
  <si>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</si>
  <si>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</si>
  <si>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</si>
  <si>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</si>
  <si>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</si>
  <si>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</si>
  <si>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</si>
  <si>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</si>
  <si>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</si>
  <si>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</si>
  <si>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</si>
  <si>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</si>
  <si>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</si>
  <si>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</si>
  <si>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</si>
  <si>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</si>
  <si>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</si>
  <si>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</si>
  <si>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</si>
  <si>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</si>
  <si>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</si>
  <si>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</si>
  <si>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</si>
  <si>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</si>
  <si>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</si>
  <si>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</si>
  <si>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</si>
  <si>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</si>
  <si>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</si>
  <si>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</si>
  <si>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</si>
  <si>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</si>
  <si>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</si>
  <si>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</si>
  <si>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</si>
  <si>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</si>
  <si>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</si>
  <si>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</si>
  <si>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</si>
  <si>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</si>
  <si>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</si>
  <si>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</si>
  <si>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</si>
  <si>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</si>
  <si>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</si>
  <si>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</si>
  <si>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</si>
  <si>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</si>
  <si>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</si>
  <si>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</si>
  <si>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</si>
  <si>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</si>
  <si>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</si>
  <si>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</si>
  <si>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</si>
  <si>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</si>
  <si>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</si>
  <si>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</si>
  <si>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</si>
  <si>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</si>
  <si>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</si>
  <si>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</si>
  <si>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</si>
  <si>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</si>
  <si>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</si>
  <si>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</si>
  <si>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Основное мероприятие "Организация площадок для сбора ТКО с установкой контейнеров в д.Хотово
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</si>
  <si>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</si>
  <si>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</si>
  <si>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</si>
  <si>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</si>
  <si>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</si>
  <si>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</si>
  <si>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</si>
  <si>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</si>
  <si>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</si>
  <si>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</si>
  <si>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</si>
  <si>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</si>
  <si>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</si>
  <si>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</si>
  <si>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</si>
  <si>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</si>
  <si>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</si>
  <si>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</si>
  <si>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</si>
  <si>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</si>
  <si>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</si>
  <si>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</si>
  <si>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</si>
  <si>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</si>
  <si>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</si>
  <si>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</si>
  <si>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</si>
  <si>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</si>
  <si>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</si>
  <si>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</si>
  <si>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</si>
  <si>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</si>
  <si>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</si>
  <si>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</si>
  <si>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</si>
  <si>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</si>
  <si>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</si>
  <si>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</si>
  <si>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</si>
  <si>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</si>
  <si>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</si>
  <si>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</si>
  <si>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</si>
  <si>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</si>
  <si>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</si>
  <si>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</si>
  <si>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</si>
  <si>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</si>
  <si>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</si>
  <si>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</si>
  <si>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</si>
  <si>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</si>
  <si>
    <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</si>
  <si>
    <t>поселение</t>
  </si>
  <si>
    <t xml:space="preserve">МО Вындиноостровское сельское </t>
  </si>
  <si>
    <t>от 24.12.2019 г № 29</t>
  </si>
  <si>
    <t>Ремонт асфальтового покрытия автомобильной дороги по ул Центральная от д. 11 до Гостинопольской основной общеобразовательной школы.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</si>
  <si>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</si>
  <si>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</si>
  <si>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</si>
  <si>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</si>
  <si>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</si>
  <si>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в ред от 30.03.2020г №17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</si>
  <si>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2020 год и плановый период 2021-2022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</si>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</sst>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2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82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vertical="top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5"/>
  <sheetViews>
    <sheetView tabSelected="1" view="pageBreakPreview" topLeftCell="A256" zoomScale="106" zoomScaleNormal="75" zoomScaleSheetLayoutView="106" workbookViewId="0">
      <selection activeCell="F208" sqref="A208:F208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66" t="s">
        <v>279</v>
      </c>
      <c r="G1" s="66"/>
      <c r="H1" s="66"/>
    </row>
    <row r="2" spans="1:11">
      <c r="D2" s="1"/>
      <c r="E2" s="1"/>
      <c r="F2" s="66" t="s">
        <v>0</v>
      </c>
      <c r="G2" s="66"/>
      <c r="H2" s="66"/>
    </row>
    <row r="3" spans="1:11">
      <c r="D3" s="1"/>
      <c r="E3" s="1"/>
      <c r="F3" s="66" t="s">
        <v>1</v>
      </c>
      <c r="G3" s="66"/>
      <c r="H3" s="66"/>
    </row>
    <row r="4" spans="1:11">
      <c r="D4" s="1"/>
      <c r="E4" s="1"/>
      <c r="F4" s="66" t="s">
        <v>269</v>
      </c>
      <c r="G4" s="66"/>
      <c r="H4" s="66"/>
    </row>
    <row r="5" spans="1:11">
      <c r="D5" s="1"/>
      <c r="E5" s="1"/>
      <c r="F5" s="66" t="s">
        <v>268</v>
      </c>
      <c r="G5" s="66"/>
      <c r="H5" s="66"/>
    </row>
    <row r="6" spans="1:11">
      <c r="D6" s="4"/>
      <c r="E6" s="4"/>
      <c r="F6" s="66" t="s">
        <v>270</v>
      </c>
      <c r="G6" s="66"/>
      <c r="H6" s="66"/>
    </row>
    <row r="7" spans="1:11" ht="17.399999999999999" customHeight="1">
      <c r="A7" s="72"/>
      <c r="B7" s="72"/>
      <c r="C7" s="72"/>
      <c r="D7" s="72"/>
      <c r="E7" s="72"/>
      <c r="F7" s="72"/>
      <c r="G7" s="76" t="s">
        <v>277</v>
      </c>
      <c r="H7" s="76"/>
    </row>
    <row r="8" spans="1:11" ht="42" customHeight="1">
      <c r="A8" s="77" t="s">
        <v>278</v>
      </c>
      <c r="B8" s="77"/>
      <c r="C8" s="77"/>
      <c r="D8" s="77"/>
      <c r="E8" s="77"/>
      <c r="F8" s="77"/>
      <c r="G8" s="77"/>
      <c r="H8" s="77"/>
    </row>
    <row r="9" spans="1:11">
      <c r="A9" s="6"/>
      <c r="B9" s="7"/>
      <c r="C9" s="7"/>
      <c r="D9" s="7"/>
      <c r="E9" s="7"/>
      <c r="F9" s="8"/>
    </row>
    <row r="10" spans="1:11" ht="12.75" customHeight="1">
      <c r="A10" s="73" t="s">
        <v>2</v>
      </c>
      <c r="B10" s="74" t="s">
        <v>3</v>
      </c>
      <c r="C10" s="74" t="s">
        <v>4</v>
      </c>
      <c r="D10" s="74" t="s">
        <v>5</v>
      </c>
      <c r="E10" s="74" t="s">
        <v>6</v>
      </c>
      <c r="F10" s="75" t="s">
        <v>7</v>
      </c>
      <c r="G10" s="75" t="s">
        <v>7</v>
      </c>
      <c r="H10" s="75" t="s">
        <v>7</v>
      </c>
    </row>
    <row r="11" spans="1:11">
      <c r="A11" s="73"/>
      <c r="B11" s="74"/>
      <c r="C11" s="74"/>
      <c r="D11" s="74"/>
      <c r="E11" s="74"/>
      <c r="F11" s="75"/>
      <c r="G11" s="75"/>
      <c r="H11" s="75"/>
    </row>
    <row r="12" spans="1:11">
      <c r="A12" s="73"/>
      <c r="B12" s="74"/>
      <c r="C12" s="74"/>
      <c r="D12" s="74"/>
      <c r="E12" s="74"/>
      <c r="F12" s="9" t="s">
        <v>8</v>
      </c>
      <c r="G12" s="9" t="s">
        <v>9</v>
      </c>
      <c r="H12" s="9" t="s">
        <v>10</v>
      </c>
    </row>
    <row r="13" spans="1:11">
      <c r="A13" s="10">
        <v>1</v>
      </c>
      <c r="B13" s="10">
        <v>2</v>
      </c>
      <c r="C13" s="10">
        <v>4</v>
      </c>
      <c r="D13" s="10">
        <v>5</v>
      </c>
      <c r="E13" s="10">
        <v>6</v>
      </c>
      <c r="F13" s="11">
        <v>7</v>
      </c>
      <c r="G13" s="11">
        <v>8</v>
      </c>
      <c r="H13" s="11">
        <v>9</v>
      </c>
    </row>
    <row r="14" spans="1:11" ht="26.4">
      <c r="A14" s="12" t="s">
        <v>11</v>
      </c>
      <c r="B14" s="9" t="s">
        <v>12</v>
      </c>
      <c r="C14" s="9"/>
      <c r="D14" s="9"/>
      <c r="E14" s="9"/>
      <c r="F14" s="13">
        <f>F15+F75+F82+F100+F144+F216+F231+F243+F256</f>
        <v>28350.3</v>
      </c>
      <c r="G14" s="13">
        <f>G15+G75+G82+G100+G144+G216+G231+G243+G274+G256</f>
        <v>19279.96</v>
      </c>
      <c r="H14" s="13">
        <f>H15+H75+H82+H100+H144+H216+H231+H243+H256+H274</f>
        <v>17777.038</v>
      </c>
    </row>
    <row r="15" spans="1:11" s="14" customFormat="1">
      <c r="A15" s="12" t="s">
        <v>13</v>
      </c>
      <c r="B15" s="9"/>
      <c r="C15" s="9" t="s">
        <v>14</v>
      </c>
      <c r="D15" s="9"/>
      <c r="E15" s="9"/>
      <c r="F15" s="13">
        <f>F16+F22+F39+F47+F50+F54</f>
        <v>9343.7000000000007</v>
      </c>
      <c r="G15" s="13">
        <f>G16+G22+G39+G47+G50+G54</f>
        <v>7384.51</v>
      </c>
      <c r="H15" s="13">
        <f>H16+H22+H39+H47+H50+H54</f>
        <v>7753.5604999999996</v>
      </c>
    </row>
    <row r="16" spans="1:11" s="14" customFormat="1" ht="52.8">
      <c r="A16" s="12" t="s">
        <v>15</v>
      </c>
      <c r="B16" s="9"/>
      <c r="C16" s="9" t="s">
        <v>16</v>
      </c>
      <c r="D16" s="9"/>
      <c r="E16" s="9"/>
      <c r="F16" s="13">
        <f t="shared" ref="F16:H20" si="0">F17</f>
        <v>100</v>
      </c>
      <c r="G16" s="13">
        <f t="shared" si="0"/>
        <v>105</v>
      </c>
      <c r="H16" s="13">
        <f t="shared" si="0"/>
        <v>110.25</v>
      </c>
      <c r="K16" s="15"/>
    </row>
    <row r="17" spans="1:8" s="14" customFormat="1" ht="26.4">
      <c r="A17" s="12" t="s">
        <v>17</v>
      </c>
      <c r="B17" s="9"/>
      <c r="C17" s="9" t="s">
        <v>16</v>
      </c>
      <c r="D17" s="9" t="s">
        <v>18</v>
      </c>
      <c r="E17" s="9"/>
      <c r="F17" s="13">
        <f t="shared" si="0"/>
        <v>100</v>
      </c>
      <c r="G17" s="13">
        <f t="shared" si="0"/>
        <v>105</v>
      </c>
      <c r="H17" s="13">
        <f t="shared" si="0"/>
        <v>110.25</v>
      </c>
    </row>
    <row r="18" spans="1:8" s="14" customFormat="1" ht="27" customHeight="1">
      <c r="A18" s="12" t="s">
        <v>19</v>
      </c>
      <c r="B18" s="9"/>
      <c r="C18" s="9" t="s">
        <v>16</v>
      </c>
      <c r="D18" s="9" t="s">
        <v>20</v>
      </c>
      <c r="E18" s="9"/>
      <c r="F18" s="13">
        <f t="shared" si="0"/>
        <v>100</v>
      </c>
      <c r="G18" s="13">
        <f t="shared" si="0"/>
        <v>105</v>
      </c>
      <c r="H18" s="13">
        <f t="shared" si="0"/>
        <v>110.25</v>
      </c>
    </row>
    <row r="19" spans="1:8" s="14" customFormat="1" ht="26.4">
      <c r="A19" s="12" t="s">
        <v>21</v>
      </c>
      <c r="B19" s="9"/>
      <c r="C19" s="9" t="s">
        <v>16</v>
      </c>
      <c r="D19" s="9" t="s">
        <v>22</v>
      </c>
      <c r="E19" s="9"/>
      <c r="F19" s="13">
        <f t="shared" si="0"/>
        <v>100</v>
      </c>
      <c r="G19" s="13">
        <f t="shared" si="0"/>
        <v>105</v>
      </c>
      <c r="H19" s="13">
        <f t="shared" si="0"/>
        <v>110.25</v>
      </c>
    </row>
    <row r="20" spans="1:8" ht="26.4">
      <c r="A20" s="20" t="s">
        <v>40</v>
      </c>
      <c r="B20" s="17"/>
      <c r="C20" s="17" t="s">
        <v>16</v>
      </c>
      <c r="D20" s="17" t="s">
        <v>23</v>
      </c>
      <c r="E20" s="17"/>
      <c r="F20" s="18">
        <f t="shared" si="0"/>
        <v>100</v>
      </c>
      <c r="G20" s="18">
        <f t="shared" si="0"/>
        <v>105</v>
      </c>
      <c r="H20" s="18">
        <f t="shared" si="0"/>
        <v>110.25</v>
      </c>
    </row>
    <row r="21" spans="1:8" ht="39" customHeight="1">
      <c r="A21" s="19" t="s">
        <v>24</v>
      </c>
      <c r="B21" s="17"/>
      <c r="C21" s="17" t="s">
        <v>16</v>
      </c>
      <c r="D21" s="17" t="s">
        <v>23</v>
      </c>
      <c r="E21" s="17" t="s">
        <v>25</v>
      </c>
      <c r="F21" s="18">
        <v>100</v>
      </c>
      <c r="G21" s="18">
        <f>F21+F21*0.05</f>
        <v>105</v>
      </c>
      <c r="H21" s="18">
        <f>G21+G21*0.05</f>
        <v>110.25</v>
      </c>
    </row>
    <row r="22" spans="1:8" s="14" customFormat="1" ht="60" customHeight="1">
      <c r="A22" s="12" t="s">
        <v>26</v>
      </c>
      <c r="B22" s="9"/>
      <c r="C22" s="9" t="s">
        <v>27</v>
      </c>
      <c r="D22" s="9"/>
      <c r="E22" s="9"/>
      <c r="F22" s="13">
        <f>F23</f>
        <v>7661</v>
      </c>
      <c r="G22" s="13">
        <f>G23</f>
        <v>6389.6</v>
      </c>
      <c r="H22" s="13">
        <f>H23</f>
        <v>6709.08</v>
      </c>
    </row>
    <row r="23" spans="1:8" s="14" customFormat="1" ht="33" customHeight="1">
      <c r="A23" s="12" t="s">
        <v>28</v>
      </c>
      <c r="B23" s="9"/>
      <c r="C23" s="9" t="s">
        <v>27</v>
      </c>
      <c r="D23" s="9" t="s">
        <v>18</v>
      </c>
      <c r="E23" s="9"/>
      <c r="F23" s="13">
        <f>F24+F30</f>
        <v>7661</v>
      </c>
      <c r="G23" s="13">
        <f>G24+G30</f>
        <v>6389.6</v>
      </c>
      <c r="H23" s="13">
        <f>H24+H30</f>
        <v>6709.08</v>
      </c>
    </row>
    <row r="24" spans="1:8" s="14" customFormat="1" ht="51" customHeight="1">
      <c r="A24" s="12" t="s">
        <v>29</v>
      </c>
      <c r="B24" s="9"/>
      <c r="C24" s="9" t="s">
        <v>27</v>
      </c>
      <c r="D24" s="9" t="s">
        <v>30</v>
      </c>
      <c r="E24" s="9"/>
      <c r="F24" s="13">
        <f>F25</f>
        <v>1563</v>
      </c>
      <c r="G24" s="13">
        <f>G25</f>
        <v>1163.4000000000001</v>
      </c>
      <c r="H24" s="13">
        <f>H25</f>
        <v>1221.5700000000002</v>
      </c>
    </row>
    <row r="25" spans="1:8" s="14" customFormat="1" ht="26.4">
      <c r="A25" s="12" t="s">
        <v>21</v>
      </c>
      <c r="B25" s="9"/>
      <c r="C25" s="9" t="s">
        <v>27</v>
      </c>
      <c r="D25" s="9" t="s">
        <v>31</v>
      </c>
      <c r="E25" s="9"/>
      <c r="F25" s="13">
        <f>F26+F28</f>
        <v>1563</v>
      </c>
      <c r="G25" s="13">
        <f>G26+G28</f>
        <v>1163.4000000000001</v>
      </c>
      <c r="H25" s="13">
        <f>H26+H28</f>
        <v>1221.5700000000002</v>
      </c>
    </row>
    <row r="26" spans="1:8" ht="26.4">
      <c r="A26" s="20" t="s">
        <v>40</v>
      </c>
      <c r="B26" s="17"/>
      <c r="C26" s="17" t="s">
        <v>27</v>
      </c>
      <c r="D26" s="17" t="s">
        <v>33</v>
      </c>
      <c r="E26" s="17"/>
      <c r="F26" s="18">
        <f>F27</f>
        <v>1563</v>
      </c>
      <c r="G26" s="18">
        <f>G27</f>
        <v>1163.4000000000001</v>
      </c>
      <c r="H26" s="18">
        <f>H27</f>
        <v>1221.5700000000002</v>
      </c>
    </row>
    <row r="27" spans="1:8" ht="91.5" customHeight="1">
      <c r="A27" s="21" t="s">
        <v>34</v>
      </c>
      <c r="B27" s="17"/>
      <c r="C27" s="17" t="s">
        <v>27</v>
      </c>
      <c r="D27" s="17" t="s">
        <v>33</v>
      </c>
      <c r="E27" s="17" t="s">
        <v>35</v>
      </c>
      <c r="F27" s="18">
        <v>1563</v>
      </c>
      <c r="G27" s="18">
        <v>1163.4000000000001</v>
      </c>
      <c r="H27" s="18">
        <f>G27+G27*0.05</f>
        <v>1221.5700000000002</v>
      </c>
    </row>
    <row r="28" spans="1:8" ht="0.75" customHeight="1">
      <c r="A28" s="20" t="s">
        <v>32</v>
      </c>
      <c r="B28" s="17"/>
      <c r="C28" s="17" t="s">
        <v>27</v>
      </c>
      <c r="D28" s="17" t="s">
        <v>36</v>
      </c>
      <c r="E28" s="17"/>
      <c r="F28" s="18">
        <f>F29</f>
        <v>0</v>
      </c>
      <c r="G28" s="18">
        <f>G29</f>
        <v>0</v>
      </c>
      <c r="H28" s="18">
        <f>H29</f>
        <v>0</v>
      </c>
    </row>
    <row r="29" spans="1:8" ht="26.4" hidden="1">
      <c r="A29" s="20" t="s">
        <v>37</v>
      </c>
      <c r="B29" s="17"/>
      <c r="C29" s="17" t="s">
        <v>27</v>
      </c>
      <c r="D29" s="17" t="s">
        <v>36</v>
      </c>
      <c r="E29" s="17" t="s">
        <v>38</v>
      </c>
      <c r="F29" s="18"/>
      <c r="G29" s="22">
        <f>F29+F29*0.05</f>
        <v>0</v>
      </c>
      <c r="H29" s="22">
        <f>G29+G29*0.05</f>
        <v>0</v>
      </c>
    </row>
    <row r="30" spans="1:8" s="14" customFormat="1" ht="30" customHeight="1">
      <c r="A30" s="12" t="s">
        <v>39</v>
      </c>
      <c r="B30" s="9"/>
      <c r="C30" s="9" t="s">
        <v>27</v>
      </c>
      <c r="D30" s="9" t="s">
        <v>20</v>
      </c>
      <c r="E30" s="9"/>
      <c r="F30" s="13">
        <f>F31</f>
        <v>6098</v>
      </c>
      <c r="G30" s="13">
        <f>G31</f>
        <v>5226.2</v>
      </c>
      <c r="H30" s="13">
        <f>H31</f>
        <v>5487.51</v>
      </c>
    </row>
    <row r="31" spans="1:8" s="14" customFormat="1" ht="26.4">
      <c r="A31" s="12" t="s">
        <v>21</v>
      </c>
      <c r="B31" s="9"/>
      <c r="C31" s="9" t="s">
        <v>27</v>
      </c>
      <c r="D31" s="9" t="s">
        <v>22</v>
      </c>
      <c r="E31" s="9"/>
      <c r="F31" s="13">
        <f>F32+F35+F37</f>
        <v>6098</v>
      </c>
      <c r="G31" s="13">
        <f>G32+G35+G37</f>
        <v>5226.2</v>
      </c>
      <c r="H31" s="13">
        <f>H32+H35+H37</f>
        <v>5487.51</v>
      </c>
    </row>
    <row r="32" spans="1:8" ht="26.4">
      <c r="A32" s="20" t="s">
        <v>40</v>
      </c>
      <c r="B32" s="17"/>
      <c r="C32" s="17" t="s">
        <v>27</v>
      </c>
      <c r="D32" s="17" t="s">
        <v>23</v>
      </c>
      <c r="E32" s="17"/>
      <c r="F32" s="18">
        <f>F33+F34</f>
        <v>6098</v>
      </c>
      <c r="G32" s="18">
        <f>G33+G34</f>
        <v>5226.2</v>
      </c>
      <c r="H32" s="18">
        <f>H33+H34</f>
        <v>5487.51</v>
      </c>
    </row>
    <row r="33" spans="1:11" ht="87" customHeight="1">
      <c r="A33" s="21" t="s">
        <v>34</v>
      </c>
      <c r="B33" s="17"/>
      <c r="C33" s="17" t="s">
        <v>27</v>
      </c>
      <c r="D33" s="17" t="s">
        <v>23</v>
      </c>
      <c r="E33" s="17" t="s">
        <v>35</v>
      </c>
      <c r="F33" s="18">
        <v>5168.7</v>
      </c>
      <c r="G33" s="18">
        <v>4334.3999999999996</v>
      </c>
      <c r="H33" s="18">
        <f>G33+G33*0.05</f>
        <v>4551.12</v>
      </c>
    </row>
    <row r="34" spans="1:11" ht="59.25" customHeight="1">
      <c r="A34" s="23" t="s">
        <v>41</v>
      </c>
      <c r="B34" s="17"/>
      <c r="C34" s="17" t="s">
        <v>27</v>
      </c>
      <c r="D34" s="17" t="s">
        <v>23</v>
      </c>
      <c r="E34" s="17" t="s">
        <v>25</v>
      </c>
      <c r="F34" s="18">
        <v>929.3</v>
      </c>
      <c r="G34" s="18">
        <v>891.8</v>
      </c>
      <c r="H34" s="18">
        <f>G34+G34*0.05</f>
        <v>936.39</v>
      </c>
      <c r="K34" s="4">
        <f>SUM(K16:K33)</f>
        <v>0</v>
      </c>
    </row>
    <row r="35" spans="1:11" ht="26.4" hidden="1">
      <c r="A35" s="20" t="s">
        <v>40</v>
      </c>
      <c r="B35" s="17"/>
      <c r="C35" s="17" t="s">
        <v>27</v>
      </c>
      <c r="D35" s="17" t="s">
        <v>42</v>
      </c>
      <c r="E35" s="17"/>
      <c r="F35" s="18">
        <f>F36</f>
        <v>0</v>
      </c>
      <c r="G35" s="18">
        <f>G36</f>
        <v>0</v>
      </c>
      <c r="H35" s="18">
        <f>H36</f>
        <v>0</v>
      </c>
    </row>
    <row r="36" spans="1:11" ht="26.4" hidden="1">
      <c r="A36" s="20" t="s">
        <v>37</v>
      </c>
      <c r="B36" s="17"/>
      <c r="C36" s="17" t="s">
        <v>27</v>
      </c>
      <c r="D36" s="17" t="s">
        <v>42</v>
      </c>
      <c r="E36" s="17" t="s">
        <v>38</v>
      </c>
      <c r="F36" s="18"/>
      <c r="G36" s="22">
        <f>F36+F36*0.05</f>
        <v>0</v>
      </c>
      <c r="H36" s="22">
        <f>G36+G36*0.05</f>
        <v>0</v>
      </c>
    </row>
    <row r="37" spans="1:11" ht="26.4" hidden="1">
      <c r="A37" s="20" t="s">
        <v>40</v>
      </c>
      <c r="B37" s="17"/>
      <c r="C37" s="17" t="s">
        <v>27</v>
      </c>
      <c r="D37" s="17" t="s">
        <v>43</v>
      </c>
      <c r="E37" s="17"/>
      <c r="F37" s="18">
        <f>F38</f>
        <v>0</v>
      </c>
      <c r="G37" s="18">
        <f>G38</f>
        <v>0</v>
      </c>
      <c r="H37" s="18">
        <f>H38</f>
        <v>0</v>
      </c>
    </row>
    <row r="38" spans="1:11" ht="26.4" hidden="1">
      <c r="A38" s="20" t="s">
        <v>37</v>
      </c>
      <c r="B38" s="17"/>
      <c r="C38" s="17" t="s">
        <v>27</v>
      </c>
      <c r="D38" s="17" t="s">
        <v>43</v>
      </c>
      <c r="E38" s="17" t="s">
        <v>44</v>
      </c>
      <c r="F38" s="18"/>
      <c r="G38" s="22">
        <f>F38+F38*0.05</f>
        <v>0</v>
      </c>
      <c r="H38" s="22">
        <f>G38+G38*0.05</f>
        <v>0</v>
      </c>
    </row>
    <row r="39" spans="1:11" s="14" customFormat="1" ht="52.8">
      <c r="A39" s="24" t="s">
        <v>45</v>
      </c>
      <c r="B39" s="9"/>
      <c r="C39" s="9" t="s">
        <v>46</v>
      </c>
      <c r="D39" s="9"/>
      <c r="E39" s="9"/>
      <c r="F39" s="13">
        <f t="shared" ref="F39:H41" si="1">F40</f>
        <v>209.2</v>
      </c>
      <c r="G39" s="13">
        <f t="shared" si="1"/>
        <v>219.66000000000003</v>
      </c>
      <c r="H39" s="13">
        <f t="shared" si="1"/>
        <v>230.643</v>
      </c>
    </row>
    <row r="40" spans="1:11" s="14" customFormat="1" ht="26.4">
      <c r="A40" s="12" t="s">
        <v>28</v>
      </c>
      <c r="B40" s="9"/>
      <c r="C40" s="9" t="s">
        <v>46</v>
      </c>
      <c r="D40" s="9" t="s">
        <v>18</v>
      </c>
      <c r="E40" s="9"/>
      <c r="F40" s="13">
        <f t="shared" si="1"/>
        <v>209.2</v>
      </c>
      <c r="G40" s="13">
        <f t="shared" si="1"/>
        <v>219.66000000000003</v>
      </c>
      <c r="H40" s="13">
        <f t="shared" si="1"/>
        <v>230.643</v>
      </c>
    </row>
    <row r="41" spans="1:11" s="14" customFormat="1" ht="26.4">
      <c r="A41" s="12" t="s">
        <v>39</v>
      </c>
      <c r="B41" s="9"/>
      <c r="C41" s="9" t="s">
        <v>46</v>
      </c>
      <c r="D41" s="9" t="s">
        <v>20</v>
      </c>
      <c r="E41" s="9"/>
      <c r="F41" s="13">
        <f t="shared" si="1"/>
        <v>209.2</v>
      </c>
      <c r="G41" s="13">
        <f t="shared" si="1"/>
        <v>219.66000000000003</v>
      </c>
      <c r="H41" s="13">
        <f t="shared" si="1"/>
        <v>230.643</v>
      </c>
    </row>
    <row r="42" spans="1:11" s="14" customFormat="1" ht="26.4">
      <c r="A42" s="12" t="s">
        <v>21</v>
      </c>
      <c r="B42" s="9"/>
      <c r="C42" s="9" t="s">
        <v>46</v>
      </c>
      <c r="D42" s="9" t="s">
        <v>22</v>
      </c>
      <c r="E42" s="9"/>
      <c r="F42" s="13">
        <f>F43+F45</f>
        <v>209.2</v>
      </c>
      <c r="G42" s="13">
        <f>G43+G45</f>
        <v>219.66000000000003</v>
      </c>
      <c r="H42" s="13">
        <f>H43+H45</f>
        <v>230.643</v>
      </c>
    </row>
    <row r="43" spans="1:11" ht="52.8">
      <c r="A43" s="25" t="s">
        <v>47</v>
      </c>
      <c r="B43" s="17"/>
      <c r="C43" s="17" t="s">
        <v>46</v>
      </c>
      <c r="D43" s="17" t="s">
        <v>48</v>
      </c>
      <c r="E43" s="17"/>
      <c r="F43" s="18">
        <f>F44</f>
        <v>172.9</v>
      </c>
      <c r="G43" s="18">
        <f>G44</f>
        <v>181.54500000000002</v>
      </c>
      <c r="H43" s="18">
        <f>H44</f>
        <v>190.62225000000001</v>
      </c>
    </row>
    <row r="44" spans="1:11" ht="55.2">
      <c r="A44" s="26" t="s">
        <v>45</v>
      </c>
      <c r="B44" s="17"/>
      <c r="C44" s="17" t="s">
        <v>46</v>
      </c>
      <c r="D44" s="17" t="s">
        <v>48</v>
      </c>
      <c r="E44" s="17" t="s">
        <v>49</v>
      </c>
      <c r="F44" s="18">
        <v>172.9</v>
      </c>
      <c r="G44" s="18">
        <f>F44+F44*0.05</f>
        <v>181.54500000000002</v>
      </c>
      <c r="H44" s="18">
        <f>G44+G44*0.05</f>
        <v>190.62225000000001</v>
      </c>
    </row>
    <row r="45" spans="1:11" ht="52.8">
      <c r="A45" s="16" t="s">
        <v>50</v>
      </c>
      <c r="B45" s="17"/>
      <c r="C45" s="17" t="s">
        <v>46</v>
      </c>
      <c r="D45" s="17" t="s">
        <v>51</v>
      </c>
      <c r="E45" s="17"/>
      <c r="F45" s="18">
        <f>F46</f>
        <v>36.299999999999997</v>
      </c>
      <c r="G45" s="18">
        <f>G46</f>
        <v>38.114999999999995</v>
      </c>
      <c r="H45" s="18">
        <f>H46</f>
        <v>40.020749999999992</v>
      </c>
    </row>
    <row r="46" spans="1:11" ht="43.5" customHeight="1">
      <c r="A46" s="26" t="s">
        <v>45</v>
      </c>
      <c r="B46" s="17"/>
      <c r="C46" s="17" t="s">
        <v>46</v>
      </c>
      <c r="D46" s="17" t="s">
        <v>51</v>
      </c>
      <c r="E46" s="17" t="s">
        <v>49</v>
      </c>
      <c r="F46" s="18">
        <v>36.299999999999997</v>
      </c>
      <c r="G46" s="18">
        <f>F46+F46*0.05</f>
        <v>38.114999999999995</v>
      </c>
      <c r="H46" s="18">
        <f>G46+G46*0.05</f>
        <v>40.020749999999992</v>
      </c>
    </row>
    <row r="47" spans="1:11" ht="2.25" hidden="1" customHeight="1">
      <c r="A47" s="20" t="s">
        <v>52</v>
      </c>
      <c r="B47" s="17"/>
      <c r="C47" s="9" t="s">
        <v>53</v>
      </c>
      <c r="D47" s="9" t="s">
        <v>54</v>
      </c>
      <c r="E47" s="9"/>
      <c r="F47" s="13">
        <f t="shared" ref="F47:H48" si="2">F48</f>
        <v>0</v>
      </c>
      <c r="G47" s="13">
        <f t="shared" si="2"/>
        <v>0</v>
      </c>
      <c r="H47" s="13">
        <f t="shared" si="2"/>
        <v>0</v>
      </c>
    </row>
    <row r="48" spans="1:11" ht="26.4" hidden="1">
      <c r="A48" s="16" t="s">
        <v>55</v>
      </c>
      <c r="B48" s="11"/>
      <c r="C48" s="17" t="s">
        <v>53</v>
      </c>
      <c r="D48" s="11" t="s">
        <v>56</v>
      </c>
      <c r="E48" s="17"/>
      <c r="F48" s="18">
        <f t="shared" si="2"/>
        <v>0</v>
      </c>
      <c r="G48" s="18">
        <f t="shared" si="2"/>
        <v>0</v>
      </c>
      <c r="H48" s="18">
        <f t="shared" si="2"/>
        <v>0</v>
      </c>
    </row>
    <row r="49" spans="1:8" hidden="1">
      <c r="A49" s="27" t="s">
        <v>57</v>
      </c>
      <c r="B49" s="11"/>
      <c r="C49" s="17" t="s">
        <v>53</v>
      </c>
      <c r="D49" s="11" t="s">
        <v>56</v>
      </c>
      <c r="E49" s="17" t="s">
        <v>58</v>
      </c>
      <c r="F49" s="18"/>
      <c r="G49" s="22">
        <f>F49+F49*0.05</f>
        <v>0</v>
      </c>
      <c r="H49" s="22">
        <f>G49+G49*0.05</f>
        <v>0</v>
      </c>
    </row>
    <row r="50" spans="1:8">
      <c r="A50" s="12" t="s">
        <v>59</v>
      </c>
      <c r="B50" s="9"/>
      <c r="C50" s="9" t="s">
        <v>60</v>
      </c>
      <c r="D50" s="9"/>
      <c r="E50" s="9"/>
      <c r="F50" s="13">
        <f t="shared" ref="F50:H52" si="3">F51</f>
        <v>3</v>
      </c>
      <c r="G50" s="13">
        <f t="shared" si="3"/>
        <v>3.15</v>
      </c>
      <c r="H50" s="13">
        <f t="shared" si="3"/>
        <v>3.3075000000000001</v>
      </c>
    </row>
    <row r="51" spans="1:8" ht="26.4">
      <c r="A51" s="20" t="s">
        <v>52</v>
      </c>
      <c r="B51" s="17"/>
      <c r="C51" s="17" t="s">
        <v>60</v>
      </c>
      <c r="D51" s="17" t="s">
        <v>54</v>
      </c>
      <c r="E51" s="17"/>
      <c r="F51" s="18">
        <f t="shared" si="3"/>
        <v>3</v>
      </c>
      <c r="G51" s="18">
        <f t="shared" si="3"/>
        <v>3.15</v>
      </c>
      <c r="H51" s="18">
        <f t="shared" si="3"/>
        <v>3.3075000000000001</v>
      </c>
    </row>
    <row r="52" spans="1:8" ht="26.4">
      <c r="A52" s="20" t="s">
        <v>61</v>
      </c>
      <c r="B52" s="17"/>
      <c r="C52" s="17" t="s">
        <v>60</v>
      </c>
      <c r="D52" s="17" t="s">
        <v>62</v>
      </c>
      <c r="E52" s="17"/>
      <c r="F52" s="18">
        <f t="shared" si="3"/>
        <v>3</v>
      </c>
      <c r="G52" s="18">
        <f t="shared" si="3"/>
        <v>3.15</v>
      </c>
      <c r="H52" s="18">
        <f t="shared" si="3"/>
        <v>3.3075000000000001</v>
      </c>
    </row>
    <row r="53" spans="1:8" s="14" customFormat="1" ht="26.4">
      <c r="A53" s="21" t="s">
        <v>63</v>
      </c>
      <c r="B53" s="9"/>
      <c r="C53" s="9" t="s">
        <v>60</v>
      </c>
      <c r="D53" s="17" t="s">
        <v>62</v>
      </c>
      <c r="E53" s="17" t="s">
        <v>64</v>
      </c>
      <c r="F53" s="18">
        <v>3</v>
      </c>
      <c r="G53" s="18">
        <f>F53+F53*0.05</f>
        <v>3.15</v>
      </c>
      <c r="H53" s="18">
        <f>G53+G53*0.05</f>
        <v>3.3075000000000001</v>
      </c>
    </row>
    <row r="54" spans="1:8" s="14" customFormat="1">
      <c r="A54" s="24" t="s">
        <v>65</v>
      </c>
      <c r="B54" s="9"/>
      <c r="C54" s="9" t="s">
        <v>66</v>
      </c>
      <c r="D54" s="9"/>
      <c r="E54" s="9"/>
      <c r="F54" s="13">
        <f>F55+F59+F63+F69</f>
        <v>1370.5</v>
      </c>
      <c r="G54" s="13">
        <f>G55+G59+G63+G69</f>
        <v>667.1</v>
      </c>
      <c r="H54" s="13">
        <f>H55+H59+H63+H69</f>
        <v>700.28</v>
      </c>
    </row>
    <row r="55" spans="1:8" s="14" customFormat="1" ht="66">
      <c r="A55" s="28" t="s">
        <v>67</v>
      </c>
      <c r="B55" s="9"/>
      <c r="C55" s="9" t="s">
        <v>66</v>
      </c>
      <c r="D55" s="9" t="s">
        <v>68</v>
      </c>
      <c r="E55" s="9"/>
      <c r="F55" s="13">
        <f t="shared" ref="F55:H57" si="4">F56</f>
        <v>12</v>
      </c>
      <c r="G55" s="13">
        <f t="shared" si="4"/>
        <v>12.6</v>
      </c>
      <c r="H55" s="13">
        <f t="shared" si="4"/>
        <v>13.23</v>
      </c>
    </row>
    <row r="56" spans="1:8" s="14" customFormat="1" ht="39.6">
      <c r="A56" s="29" t="s">
        <v>69</v>
      </c>
      <c r="B56" s="9"/>
      <c r="C56" s="9" t="s">
        <v>66</v>
      </c>
      <c r="D56" s="9" t="s">
        <v>70</v>
      </c>
      <c r="E56" s="9"/>
      <c r="F56" s="13">
        <f t="shared" si="4"/>
        <v>12</v>
      </c>
      <c r="G56" s="13">
        <f t="shared" si="4"/>
        <v>12.6</v>
      </c>
      <c r="H56" s="13">
        <f t="shared" si="4"/>
        <v>13.23</v>
      </c>
    </row>
    <row r="57" spans="1:8" ht="52.8">
      <c r="A57" s="29" t="s">
        <v>71</v>
      </c>
      <c r="B57" s="17"/>
      <c r="C57" s="17" t="s">
        <v>66</v>
      </c>
      <c r="D57" s="17" t="s">
        <v>72</v>
      </c>
      <c r="E57" s="17"/>
      <c r="F57" s="18">
        <f t="shared" si="4"/>
        <v>12</v>
      </c>
      <c r="G57" s="18">
        <f t="shared" si="4"/>
        <v>12.6</v>
      </c>
      <c r="H57" s="18">
        <f t="shared" si="4"/>
        <v>13.23</v>
      </c>
    </row>
    <row r="58" spans="1:8" ht="27.6">
      <c r="A58" s="19" t="s">
        <v>24</v>
      </c>
      <c r="B58" s="17"/>
      <c r="C58" s="17" t="s">
        <v>66</v>
      </c>
      <c r="D58" s="17" t="s">
        <v>72</v>
      </c>
      <c r="E58" s="17" t="s">
        <v>25</v>
      </c>
      <c r="F58" s="18">
        <v>12</v>
      </c>
      <c r="G58" s="18">
        <f>F58+F58*0.05</f>
        <v>12.6</v>
      </c>
      <c r="H58" s="18">
        <f>G58+G58*0.05</f>
        <v>13.23</v>
      </c>
    </row>
    <row r="59" spans="1:8" s="14" customFormat="1" ht="0.75" customHeight="1">
      <c r="A59" s="12" t="s">
        <v>73</v>
      </c>
      <c r="B59" s="9"/>
      <c r="C59" s="9" t="s">
        <v>66</v>
      </c>
      <c r="D59" s="9" t="s">
        <v>74</v>
      </c>
      <c r="E59" s="9"/>
      <c r="F59" s="13">
        <f t="shared" ref="F59:H61" si="5">F60</f>
        <v>0</v>
      </c>
      <c r="G59" s="13">
        <f t="shared" si="5"/>
        <v>0</v>
      </c>
      <c r="H59" s="13">
        <f t="shared" si="5"/>
        <v>0</v>
      </c>
    </row>
    <row r="60" spans="1:8" s="14" customFormat="1" ht="105.6" hidden="1">
      <c r="A60" s="30" t="s">
        <v>75</v>
      </c>
      <c r="B60" s="9"/>
      <c r="C60" s="9" t="s">
        <v>66</v>
      </c>
      <c r="D60" s="9" t="s">
        <v>76</v>
      </c>
      <c r="E60" s="9"/>
      <c r="F60" s="13">
        <f t="shared" si="5"/>
        <v>0</v>
      </c>
      <c r="G60" s="13">
        <f t="shared" si="5"/>
        <v>0</v>
      </c>
      <c r="H60" s="13">
        <f t="shared" si="5"/>
        <v>0</v>
      </c>
    </row>
    <row r="61" spans="1:8" ht="105.6" hidden="1">
      <c r="A61" s="31" t="s">
        <v>77</v>
      </c>
      <c r="B61" s="17"/>
      <c r="C61" s="17" t="s">
        <v>66</v>
      </c>
      <c r="D61" s="17" t="s">
        <v>78</v>
      </c>
      <c r="E61" s="17"/>
      <c r="F61" s="18">
        <f t="shared" si="5"/>
        <v>0</v>
      </c>
      <c r="G61" s="18">
        <f t="shared" si="5"/>
        <v>0</v>
      </c>
      <c r="H61" s="18">
        <f t="shared" si="5"/>
        <v>0</v>
      </c>
    </row>
    <row r="62" spans="1:8" s="14" customFormat="1" ht="39.6" hidden="1">
      <c r="A62" s="32" t="s">
        <v>79</v>
      </c>
      <c r="B62" s="17"/>
      <c r="C62" s="17" t="s">
        <v>66</v>
      </c>
      <c r="D62" s="17" t="s">
        <v>78</v>
      </c>
      <c r="E62" s="17" t="s">
        <v>44</v>
      </c>
      <c r="F62" s="18"/>
      <c r="G62" s="22">
        <f>F62+F62*0.05</f>
        <v>0</v>
      </c>
      <c r="H62" s="22">
        <f>G62+G62*0.05</f>
        <v>0</v>
      </c>
    </row>
    <row r="63" spans="1:8" s="14" customFormat="1" ht="0.75" customHeight="1">
      <c r="A63" s="12" t="s">
        <v>17</v>
      </c>
      <c r="B63" s="9"/>
      <c r="C63" s="9" t="s">
        <v>66</v>
      </c>
      <c r="D63" s="9" t="s">
        <v>18</v>
      </c>
      <c r="E63" s="9"/>
      <c r="F63" s="13">
        <f t="shared" ref="F63:H67" si="6">F64</f>
        <v>3.5</v>
      </c>
      <c r="G63" s="13">
        <f t="shared" si="6"/>
        <v>3.5</v>
      </c>
      <c r="H63" s="13">
        <f t="shared" si="6"/>
        <v>3.5</v>
      </c>
    </row>
    <row r="64" spans="1:8" s="14" customFormat="1" ht="26.4" hidden="1">
      <c r="A64" s="12" t="s">
        <v>19</v>
      </c>
      <c r="B64" s="9"/>
      <c r="C64" s="9" t="s">
        <v>66</v>
      </c>
      <c r="D64" s="9" t="s">
        <v>20</v>
      </c>
      <c r="E64" s="9"/>
      <c r="F64" s="13">
        <f t="shared" si="6"/>
        <v>3.5</v>
      </c>
      <c r="G64" s="13">
        <f t="shared" si="6"/>
        <v>3.5</v>
      </c>
      <c r="H64" s="13">
        <f t="shared" si="6"/>
        <v>3.5</v>
      </c>
    </row>
    <row r="65" spans="1:8" s="14" customFormat="1" ht="29.4" customHeight="1">
      <c r="A65" s="12" t="s">
        <v>21</v>
      </c>
      <c r="B65" s="9"/>
      <c r="C65" s="9" t="s">
        <v>66</v>
      </c>
      <c r="D65" s="9" t="s">
        <v>22</v>
      </c>
      <c r="E65" s="9"/>
      <c r="F65" s="13">
        <f t="shared" si="6"/>
        <v>3.5</v>
      </c>
      <c r="G65" s="13">
        <f t="shared" si="6"/>
        <v>3.5</v>
      </c>
      <c r="H65" s="13">
        <f t="shared" si="6"/>
        <v>3.5</v>
      </c>
    </row>
    <row r="66" spans="1:8" ht="66">
      <c r="A66" s="20" t="s">
        <v>80</v>
      </c>
      <c r="B66" s="17"/>
      <c r="C66" s="17" t="s">
        <v>66</v>
      </c>
      <c r="D66" s="17" t="s">
        <v>81</v>
      </c>
      <c r="E66" s="17"/>
      <c r="F66" s="18">
        <f t="shared" si="6"/>
        <v>3.5</v>
      </c>
      <c r="G66" s="18">
        <f t="shared" si="6"/>
        <v>3.5</v>
      </c>
      <c r="H66" s="18">
        <f t="shared" si="6"/>
        <v>3.5</v>
      </c>
    </row>
    <row r="67" spans="1:8" ht="35.4" customHeight="1">
      <c r="A67" s="20" t="s">
        <v>37</v>
      </c>
      <c r="B67" s="17"/>
      <c r="C67" s="17" t="s">
        <v>66</v>
      </c>
      <c r="D67" s="17" t="s">
        <v>81</v>
      </c>
      <c r="E67" s="17"/>
      <c r="F67" s="18">
        <f t="shared" si="6"/>
        <v>3.5</v>
      </c>
      <c r="G67" s="18">
        <f t="shared" si="6"/>
        <v>3.5</v>
      </c>
      <c r="H67" s="18">
        <f t="shared" si="6"/>
        <v>3.5</v>
      </c>
    </row>
    <row r="68" spans="1:8" ht="31.8" customHeight="1">
      <c r="A68" s="32" t="s">
        <v>79</v>
      </c>
      <c r="B68" s="17"/>
      <c r="C68" s="17" t="s">
        <v>66</v>
      </c>
      <c r="D68" s="17" t="s">
        <v>81</v>
      </c>
      <c r="E68" s="17" t="s">
        <v>25</v>
      </c>
      <c r="F68" s="18">
        <v>3.5</v>
      </c>
      <c r="G68" s="22">
        <v>3.5</v>
      </c>
      <c r="H68" s="22">
        <v>3.5</v>
      </c>
    </row>
    <row r="69" spans="1:8" s="14" customFormat="1" ht="26.4">
      <c r="A69" s="12" t="s">
        <v>82</v>
      </c>
      <c r="B69" s="9"/>
      <c r="C69" s="9" t="s">
        <v>66</v>
      </c>
      <c r="D69" s="9" t="s">
        <v>54</v>
      </c>
      <c r="E69" s="9"/>
      <c r="F69" s="13">
        <f t="shared" ref="F69:H71" si="7">F70</f>
        <v>1355</v>
      </c>
      <c r="G69" s="13">
        <f t="shared" si="7"/>
        <v>651</v>
      </c>
      <c r="H69" s="13">
        <f t="shared" si="7"/>
        <v>683.55</v>
      </c>
    </row>
    <row r="70" spans="1:8" s="14" customFormat="1" ht="26.4">
      <c r="A70" s="12" t="s">
        <v>21</v>
      </c>
      <c r="B70" s="9"/>
      <c r="C70" s="9" t="s">
        <v>66</v>
      </c>
      <c r="D70" s="9" t="s">
        <v>83</v>
      </c>
      <c r="E70" s="9"/>
      <c r="F70" s="13">
        <f t="shared" si="7"/>
        <v>1355</v>
      </c>
      <c r="G70" s="13">
        <f t="shared" si="7"/>
        <v>651</v>
      </c>
      <c r="H70" s="13">
        <f t="shared" si="7"/>
        <v>683.55</v>
      </c>
    </row>
    <row r="71" spans="1:8" s="14" customFormat="1" ht="26.4">
      <c r="A71" s="12" t="s">
        <v>21</v>
      </c>
      <c r="B71" s="9"/>
      <c r="C71" s="9" t="s">
        <v>66</v>
      </c>
      <c r="D71" s="9" t="s">
        <v>84</v>
      </c>
      <c r="E71" s="9"/>
      <c r="F71" s="13">
        <f t="shared" si="7"/>
        <v>1355</v>
      </c>
      <c r="G71" s="13">
        <f t="shared" si="7"/>
        <v>651</v>
      </c>
      <c r="H71" s="13">
        <f t="shared" si="7"/>
        <v>683.55</v>
      </c>
    </row>
    <row r="72" spans="1:8" ht="39.6">
      <c r="A72" s="20" t="s">
        <v>85</v>
      </c>
      <c r="B72" s="17"/>
      <c r="C72" s="17" t="s">
        <v>66</v>
      </c>
      <c r="D72" s="17" t="s">
        <v>86</v>
      </c>
      <c r="E72" s="17"/>
      <c r="F72" s="18">
        <f>F73+F74</f>
        <v>1355</v>
      </c>
      <c r="G72" s="18">
        <f>G73+G74</f>
        <v>651</v>
      </c>
      <c r="H72" s="18">
        <f>H73+H74</f>
        <v>683.55</v>
      </c>
    </row>
    <row r="73" spans="1:8" ht="27.6">
      <c r="A73" s="19" t="s">
        <v>24</v>
      </c>
      <c r="B73" s="17"/>
      <c r="C73" s="17" t="s">
        <v>66</v>
      </c>
      <c r="D73" s="17" t="s">
        <v>86</v>
      </c>
      <c r="E73" s="17" t="s">
        <v>25</v>
      </c>
      <c r="F73" s="18">
        <v>1170</v>
      </c>
      <c r="G73" s="18">
        <v>630</v>
      </c>
      <c r="H73" s="18">
        <f>G73+G73*0.05</f>
        <v>661.5</v>
      </c>
    </row>
    <row r="74" spans="1:8" ht="26.4">
      <c r="A74" s="21" t="s">
        <v>63</v>
      </c>
      <c r="B74" s="17"/>
      <c r="C74" s="17" t="s">
        <v>66</v>
      </c>
      <c r="D74" s="17" t="s">
        <v>86</v>
      </c>
      <c r="E74" s="17" t="s">
        <v>64</v>
      </c>
      <c r="F74" s="18">
        <v>185</v>
      </c>
      <c r="G74" s="18">
        <v>21</v>
      </c>
      <c r="H74" s="18">
        <f>G74+G74*0.05</f>
        <v>22.05</v>
      </c>
    </row>
    <row r="75" spans="1:8" s="14" customFormat="1" ht="27" customHeight="1">
      <c r="A75" s="12" t="s">
        <v>87</v>
      </c>
      <c r="B75" s="9"/>
      <c r="C75" s="9" t="s">
        <v>88</v>
      </c>
      <c r="D75" s="9"/>
      <c r="E75" s="9"/>
      <c r="F75" s="13">
        <f t="shared" ref="F75:H80" si="8">F76</f>
        <v>140.30000000000001</v>
      </c>
      <c r="G75" s="13">
        <f t="shared" si="8"/>
        <v>142.6</v>
      </c>
      <c r="H75" s="13">
        <f t="shared" si="8"/>
        <v>149.6</v>
      </c>
    </row>
    <row r="76" spans="1:8" s="14" customFormat="1" ht="34.200000000000003" customHeight="1">
      <c r="A76" s="12" t="s">
        <v>89</v>
      </c>
      <c r="B76" s="9"/>
      <c r="C76" s="9" t="s">
        <v>90</v>
      </c>
      <c r="D76" s="9"/>
      <c r="E76" s="9"/>
      <c r="F76" s="13">
        <f t="shared" si="8"/>
        <v>140.30000000000001</v>
      </c>
      <c r="G76" s="13">
        <f t="shared" si="8"/>
        <v>142.6</v>
      </c>
      <c r="H76" s="13">
        <f t="shared" si="8"/>
        <v>149.6</v>
      </c>
    </row>
    <row r="77" spans="1:8" s="14" customFormat="1" ht="39.6" customHeight="1">
      <c r="A77" s="12" t="s">
        <v>82</v>
      </c>
      <c r="B77" s="9"/>
      <c r="C77" s="9" t="s">
        <v>90</v>
      </c>
      <c r="D77" s="9" t="s">
        <v>54</v>
      </c>
      <c r="E77" s="9"/>
      <c r="F77" s="13">
        <f t="shared" si="8"/>
        <v>140.30000000000001</v>
      </c>
      <c r="G77" s="13">
        <f t="shared" si="8"/>
        <v>142.6</v>
      </c>
      <c r="H77" s="13">
        <f t="shared" si="8"/>
        <v>149.6</v>
      </c>
    </row>
    <row r="78" spans="1:8" s="14" customFormat="1" ht="34.799999999999997" customHeight="1">
      <c r="A78" s="12" t="s">
        <v>91</v>
      </c>
      <c r="B78" s="9"/>
      <c r="C78" s="9" t="s">
        <v>90</v>
      </c>
      <c r="D78" s="9" t="s">
        <v>83</v>
      </c>
      <c r="E78" s="9"/>
      <c r="F78" s="13">
        <f t="shared" si="8"/>
        <v>140.30000000000001</v>
      </c>
      <c r="G78" s="13">
        <f t="shared" si="8"/>
        <v>142.6</v>
      </c>
      <c r="H78" s="13">
        <f t="shared" si="8"/>
        <v>149.6</v>
      </c>
    </row>
    <row r="79" spans="1:8" s="14" customFormat="1" ht="44.4" customHeight="1">
      <c r="A79" s="12" t="s">
        <v>89</v>
      </c>
      <c r="B79" s="9"/>
      <c r="C79" s="9" t="s">
        <v>90</v>
      </c>
      <c r="D79" s="9" t="s">
        <v>84</v>
      </c>
      <c r="E79" s="9"/>
      <c r="F79" s="13">
        <f t="shared" si="8"/>
        <v>140.30000000000001</v>
      </c>
      <c r="G79" s="13">
        <f t="shared" si="8"/>
        <v>142.6</v>
      </c>
      <c r="H79" s="13">
        <f t="shared" si="8"/>
        <v>149.6</v>
      </c>
    </row>
    <row r="80" spans="1:8" ht="31.8" customHeight="1">
      <c r="A80" s="16" t="s">
        <v>92</v>
      </c>
      <c r="B80" s="17"/>
      <c r="C80" s="17" t="s">
        <v>90</v>
      </c>
      <c r="D80" s="17" t="s">
        <v>93</v>
      </c>
      <c r="E80" s="17"/>
      <c r="F80" s="18">
        <f t="shared" si="8"/>
        <v>140.30000000000001</v>
      </c>
      <c r="G80" s="18">
        <f t="shared" si="8"/>
        <v>142.6</v>
      </c>
      <c r="H80" s="18">
        <f t="shared" si="8"/>
        <v>149.6</v>
      </c>
    </row>
    <row r="81" spans="1:8" ht="30.6" customHeight="1">
      <c r="A81" s="20" t="s">
        <v>37</v>
      </c>
      <c r="B81" s="17"/>
      <c r="C81" s="17" t="s">
        <v>90</v>
      </c>
      <c r="D81" s="17" t="s">
        <v>93</v>
      </c>
      <c r="E81" s="17" t="s">
        <v>35</v>
      </c>
      <c r="F81" s="18">
        <v>140.30000000000001</v>
      </c>
      <c r="G81" s="22">
        <v>142.6</v>
      </c>
      <c r="H81" s="22">
        <v>149.6</v>
      </c>
    </row>
    <row r="82" spans="1:8" ht="26.4">
      <c r="A82" s="12" t="s">
        <v>94</v>
      </c>
      <c r="B82" s="9"/>
      <c r="C82" s="9" t="s">
        <v>95</v>
      </c>
      <c r="D82" s="9"/>
      <c r="E82" s="9"/>
      <c r="F82" s="13">
        <f>F83+F93</f>
        <v>175</v>
      </c>
      <c r="G82" s="13">
        <f>G83+G93</f>
        <v>73.5</v>
      </c>
      <c r="H82" s="13">
        <f>H83+H93</f>
        <v>33.075000000000003</v>
      </c>
    </row>
    <row r="83" spans="1:8" s="14" customFormat="1" ht="47.25" customHeight="1">
      <c r="A83" s="12" t="s">
        <v>96</v>
      </c>
      <c r="B83" s="9"/>
      <c r="C83" s="9" t="s">
        <v>97</v>
      </c>
      <c r="D83" s="9"/>
      <c r="E83" s="9"/>
      <c r="F83" s="13">
        <f>F84+F88</f>
        <v>135</v>
      </c>
      <c r="G83" s="13">
        <f>G84+G88</f>
        <v>31.5</v>
      </c>
      <c r="H83" s="13">
        <f>H84+H88</f>
        <v>33.075000000000003</v>
      </c>
    </row>
    <row r="84" spans="1:8" s="14" customFormat="1" ht="52.8">
      <c r="A84" s="12" t="s">
        <v>98</v>
      </c>
      <c r="B84" s="9"/>
      <c r="C84" s="9" t="s">
        <v>97</v>
      </c>
      <c r="D84" s="9" t="s">
        <v>99</v>
      </c>
      <c r="E84" s="9"/>
      <c r="F84" s="13">
        <f t="shared" ref="F84:H86" si="9">F85</f>
        <v>5</v>
      </c>
      <c r="G84" s="13">
        <f t="shared" si="9"/>
        <v>0</v>
      </c>
      <c r="H84" s="13">
        <f t="shared" si="9"/>
        <v>0</v>
      </c>
    </row>
    <row r="85" spans="1:8" s="14" customFormat="1" ht="39.6">
      <c r="A85" s="29" t="s">
        <v>100</v>
      </c>
      <c r="B85" s="9"/>
      <c r="C85" s="9" t="s">
        <v>97</v>
      </c>
      <c r="D85" s="9" t="s">
        <v>101</v>
      </c>
      <c r="E85" s="9"/>
      <c r="F85" s="13">
        <f t="shared" si="9"/>
        <v>5</v>
      </c>
      <c r="G85" s="13">
        <f t="shared" si="9"/>
        <v>0</v>
      </c>
      <c r="H85" s="13">
        <f t="shared" si="9"/>
        <v>0</v>
      </c>
    </row>
    <row r="86" spans="1:8" ht="26.4">
      <c r="A86" s="20" t="s">
        <v>102</v>
      </c>
      <c r="B86" s="17"/>
      <c r="C86" s="17" t="s">
        <v>97</v>
      </c>
      <c r="D86" s="17" t="s">
        <v>103</v>
      </c>
      <c r="E86" s="17"/>
      <c r="F86" s="18">
        <f t="shared" si="9"/>
        <v>5</v>
      </c>
      <c r="G86" s="18">
        <f t="shared" si="9"/>
        <v>0</v>
      </c>
      <c r="H86" s="18">
        <f t="shared" si="9"/>
        <v>0</v>
      </c>
    </row>
    <row r="87" spans="1:8" ht="27.6">
      <c r="A87" s="19" t="s">
        <v>24</v>
      </c>
      <c r="B87" s="17"/>
      <c r="C87" s="17" t="s">
        <v>97</v>
      </c>
      <c r="D87" s="17" t="s">
        <v>103</v>
      </c>
      <c r="E87" s="17" t="s">
        <v>25</v>
      </c>
      <c r="F87" s="18">
        <v>5</v>
      </c>
      <c r="G87" s="18"/>
      <c r="H87" s="18">
        <f>G87+G87*0.05</f>
        <v>0</v>
      </c>
    </row>
    <row r="88" spans="1:8" s="14" customFormat="1" ht="26.4">
      <c r="A88" s="12" t="s">
        <v>82</v>
      </c>
      <c r="B88" s="9"/>
      <c r="C88" s="9" t="s">
        <v>97</v>
      </c>
      <c r="D88" s="9" t="s">
        <v>54</v>
      </c>
      <c r="E88" s="9"/>
      <c r="F88" s="13">
        <f t="shared" ref="F88:H91" si="10">F89</f>
        <v>130</v>
      </c>
      <c r="G88" s="13">
        <f t="shared" si="10"/>
        <v>31.5</v>
      </c>
      <c r="H88" s="13">
        <f t="shared" si="10"/>
        <v>33.075000000000003</v>
      </c>
    </row>
    <row r="89" spans="1:8" s="14" customFormat="1" ht="26.4">
      <c r="A89" s="12" t="s">
        <v>21</v>
      </c>
      <c r="B89" s="9"/>
      <c r="C89" s="9" t="s">
        <v>97</v>
      </c>
      <c r="D89" s="9" t="s">
        <v>83</v>
      </c>
      <c r="E89" s="9"/>
      <c r="F89" s="13">
        <f t="shared" si="10"/>
        <v>130</v>
      </c>
      <c r="G89" s="13">
        <f t="shared" si="10"/>
        <v>31.5</v>
      </c>
      <c r="H89" s="13">
        <f t="shared" si="10"/>
        <v>33.075000000000003</v>
      </c>
    </row>
    <row r="90" spans="1:8" s="14" customFormat="1" ht="26.4">
      <c r="A90" s="12" t="s">
        <v>21</v>
      </c>
      <c r="B90" s="9"/>
      <c r="C90" s="9" t="s">
        <v>97</v>
      </c>
      <c r="D90" s="9" t="s">
        <v>84</v>
      </c>
      <c r="E90" s="9"/>
      <c r="F90" s="13">
        <f t="shared" si="10"/>
        <v>130</v>
      </c>
      <c r="G90" s="13">
        <f t="shared" si="10"/>
        <v>31.5</v>
      </c>
      <c r="H90" s="13">
        <f t="shared" si="10"/>
        <v>33.075000000000003</v>
      </c>
    </row>
    <row r="91" spans="1:8" s="14" customFormat="1" ht="26.4">
      <c r="A91" s="20" t="s">
        <v>104</v>
      </c>
      <c r="B91" s="17"/>
      <c r="C91" s="17" t="s">
        <v>97</v>
      </c>
      <c r="D91" s="17" t="s">
        <v>105</v>
      </c>
      <c r="E91" s="17"/>
      <c r="F91" s="18">
        <f t="shared" si="10"/>
        <v>130</v>
      </c>
      <c r="G91" s="18">
        <f t="shared" si="10"/>
        <v>31.5</v>
      </c>
      <c r="H91" s="18">
        <f t="shared" si="10"/>
        <v>33.075000000000003</v>
      </c>
    </row>
    <row r="92" spans="1:8" ht="27.6">
      <c r="A92" s="19" t="s">
        <v>24</v>
      </c>
      <c r="B92" s="17"/>
      <c r="C92" s="17" t="s">
        <v>97</v>
      </c>
      <c r="D92" s="17" t="s">
        <v>105</v>
      </c>
      <c r="E92" s="17" t="s">
        <v>25</v>
      </c>
      <c r="F92" s="18">
        <v>130</v>
      </c>
      <c r="G92" s="18">
        <v>31.5</v>
      </c>
      <c r="H92" s="18">
        <f>G92+G92*0.05</f>
        <v>33.075000000000003</v>
      </c>
    </row>
    <row r="93" spans="1:8" s="14" customFormat="1">
      <c r="A93" s="12" t="s">
        <v>106</v>
      </c>
      <c r="B93" s="9"/>
      <c r="C93" s="9" t="s">
        <v>107</v>
      </c>
      <c r="D93" s="9"/>
      <c r="E93" s="9"/>
      <c r="F93" s="13">
        <f t="shared" ref="F93:H94" si="11">F94</f>
        <v>40</v>
      </c>
      <c r="G93" s="13">
        <f t="shared" si="11"/>
        <v>42</v>
      </c>
      <c r="H93" s="13">
        <f t="shared" si="11"/>
        <v>0</v>
      </c>
    </row>
    <row r="94" spans="1:8" s="14" customFormat="1" ht="66">
      <c r="A94" s="12" t="s">
        <v>108</v>
      </c>
      <c r="B94" s="9"/>
      <c r="C94" s="9" t="s">
        <v>107</v>
      </c>
      <c r="D94" s="9" t="s">
        <v>109</v>
      </c>
      <c r="E94" s="9"/>
      <c r="F94" s="13">
        <f t="shared" si="11"/>
        <v>40</v>
      </c>
      <c r="G94" s="13">
        <f t="shared" si="11"/>
        <v>42</v>
      </c>
      <c r="H94" s="13">
        <f t="shared" si="11"/>
        <v>0</v>
      </c>
    </row>
    <row r="95" spans="1:8" s="14" customFormat="1" ht="52.8">
      <c r="A95" s="16" t="s">
        <v>110</v>
      </c>
      <c r="B95" s="9"/>
      <c r="C95" s="9" t="s">
        <v>107</v>
      </c>
      <c r="D95" s="9" t="s">
        <v>111</v>
      </c>
      <c r="E95" s="9"/>
      <c r="F95" s="13">
        <f>F96+F98</f>
        <v>40</v>
      </c>
      <c r="G95" s="13">
        <f>G96+G98</f>
        <v>42</v>
      </c>
      <c r="H95" s="13">
        <f>H96+H98</f>
        <v>0</v>
      </c>
    </row>
    <row r="96" spans="1:8" s="14" customFormat="1" ht="66">
      <c r="A96" s="16" t="s">
        <v>112</v>
      </c>
      <c r="B96" s="9"/>
      <c r="C96" s="9" t="s">
        <v>107</v>
      </c>
      <c r="D96" s="9" t="s">
        <v>113</v>
      </c>
      <c r="E96" s="9"/>
      <c r="F96" s="13">
        <f>F97</f>
        <v>40</v>
      </c>
      <c r="G96" s="13">
        <f>G97</f>
        <v>42</v>
      </c>
      <c r="H96" s="13">
        <f>H97</f>
        <v>0</v>
      </c>
    </row>
    <row r="97" spans="1:8" ht="27.6">
      <c r="A97" s="19" t="s">
        <v>24</v>
      </c>
      <c r="B97" s="17"/>
      <c r="C97" s="17" t="s">
        <v>107</v>
      </c>
      <c r="D97" s="17" t="s">
        <v>113</v>
      </c>
      <c r="E97" s="17" t="s">
        <v>25</v>
      </c>
      <c r="F97" s="18">
        <v>40</v>
      </c>
      <c r="G97" s="18">
        <f>F97+F97*0.05</f>
        <v>42</v>
      </c>
      <c r="H97" s="18">
        <v>0</v>
      </c>
    </row>
    <row r="98" spans="1:8" ht="39.6" hidden="1">
      <c r="A98" s="20" t="s">
        <v>114</v>
      </c>
      <c r="B98" s="17"/>
      <c r="C98" s="17" t="s">
        <v>107</v>
      </c>
      <c r="D98" s="17" t="s">
        <v>115</v>
      </c>
      <c r="E98" s="17"/>
      <c r="F98" s="18">
        <f>F99</f>
        <v>0</v>
      </c>
      <c r="G98" s="18">
        <f>G99</f>
        <v>0</v>
      </c>
      <c r="H98" s="18">
        <f>H99</f>
        <v>0</v>
      </c>
    </row>
    <row r="99" spans="1:8" ht="39.6" hidden="1">
      <c r="A99" s="32" t="s">
        <v>79</v>
      </c>
      <c r="B99" s="17"/>
      <c r="C99" s="17" t="s">
        <v>107</v>
      </c>
      <c r="D99" s="17" t="s">
        <v>115</v>
      </c>
      <c r="E99" s="17" t="s">
        <v>44</v>
      </c>
      <c r="F99" s="18"/>
      <c r="G99" s="18">
        <f>F99+F99*0.05</f>
        <v>0</v>
      </c>
      <c r="H99" s="18">
        <f>G99+G99*0.05</f>
        <v>0</v>
      </c>
    </row>
    <row r="100" spans="1:8" s="14" customFormat="1">
      <c r="A100" s="12" t="s">
        <v>116</v>
      </c>
      <c r="B100" s="9"/>
      <c r="C100" s="9" t="s">
        <v>117</v>
      </c>
      <c r="D100" s="9"/>
      <c r="E100" s="9"/>
      <c r="F100" s="13">
        <f>F101+F134</f>
        <v>2226.6999999999998</v>
      </c>
      <c r="G100" s="13">
        <f>G101+G134</f>
        <v>802.9</v>
      </c>
      <c r="H100" s="13">
        <f>H101+H134</f>
        <v>553</v>
      </c>
    </row>
    <row r="101" spans="1:8" s="14" customFormat="1">
      <c r="A101" s="12" t="s">
        <v>118</v>
      </c>
      <c r="B101" s="9"/>
      <c r="C101" s="9" t="s">
        <v>119</v>
      </c>
      <c r="D101" s="9"/>
      <c r="E101" s="9"/>
      <c r="F101" s="13">
        <f>SUM(F102+F114+F118+F122+F126+F130)</f>
        <v>1826.6999999999998</v>
      </c>
      <c r="G101" s="13">
        <f>G102+G114+G130</f>
        <v>592.9</v>
      </c>
      <c r="H101" s="13">
        <f>H102+H114+H130</f>
        <v>332.5</v>
      </c>
    </row>
    <row r="102" spans="1:8" s="14" customFormat="1" ht="79.2" customHeight="1">
      <c r="A102" s="12" t="s">
        <v>120</v>
      </c>
      <c r="B102" s="9"/>
      <c r="C102" s="9" t="s">
        <v>119</v>
      </c>
      <c r="D102" s="9" t="s">
        <v>121</v>
      </c>
      <c r="E102" s="9"/>
      <c r="F102" s="13">
        <f>F103</f>
        <v>988.4</v>
      </c>
      <c r="G102" s="13">
        <f>G104+G108+G106</f>
        <v>550.9</v>
      </c>
      <c r="H102" s="13">
        <f>H104+H108+H106</f>
        <v>288.39999999999998</v>
      </c>
    </row>
    <row r="103" spans="1:8" s="14" customFormat="1" ht="52.8">
      <c r="A103" s="29" t="s">
        <v>122</v>
      </c>
      <c r="B103" s="9"/>
      <c r="C103" s="9" t="s">
        <v>119</v>
      </c>
      <c r="D103" s="9" t="s">
        <v>265</v>
      </c>
      <c r="E103" s="9"/>
      <c r="F103" s="13">
        <f>F104+F106+F108+F110+F112</f>
        <v>988.4</v>
      </c>
      <c r="G103" s="13">
        <f>G104+G106+G108</f>
        <v>550.9</v>
      </c>
      <c r="H103" s="13">
        <f>H104+H106+H108</f>
        <v>288.39999999999998</v>
      </c>
    </row>
    <row r="104" spans="1:8" s="14" customFormat="1" ht="50.4" customHeight="1">
      <c r="A104" s="33" t="s">
        <v>271</v>
      </c>
      <c r="B104" s="9"/>
      <c r="C104" s="17" t="s">
        <v>119</v>
      </c>
      <c r="D104" s="17" t="s">
        <v>123</v>
      </c>
      <c r="E104" s="9"/>
      <c r="F104" s="13">
        <f>F105</f>
        <v>300</v>
      </c>
      <c r="G104" s="13">
        <f>G105</f>
        <v>210</v>
      </c>
      <c r="H104" s="13">
        <f>H105</f>
        <v>0</v>
      </c>
    </row>
    <row r="105" spans="1:8" s="14" customFormat="1" ht="27.6">
      <c r="A105" s="19" t="s">
        <v>24</v>
      </c>
      <c r="B105" s="17"/>
      <c r="C105" s="17" t="s">
        <v>119</v>
      </c>
      <c r="D105" s="17" t="s">
        <v>124</v>
      </c>
      <c r="E105" s="17" t="s">
        <v>25</v>
      </c>
      <c r="F105" s="13">
        <v>300</v>
      </c>
      <c r="G105" s="18">
        <v>210</v>
      </c>
      <c r="H105" s="18">
        <v>0</v>
      </c>
    </row>
    <row r="106" spans="1:8" ht="132" hidden="1">
      <c r="A106" s="16" t="s">
        <v>125</v>
      </c>
      <c r="B106" s="17"/>
      <c r="C106" s="17" t="s">
        <v>119</v>
      </c>
      <c r="D106" s="17" t="s">
        <v>266</v>
      </c>
      <c r="E106" s="17"/>
      <c r="F106" s="18">
        <f>F107</f>
        <v>0</v>
      </c>
      <c r="G106" s="18">
        <f>G107</f>
        <v>0</v>
      </c>
      <c r="H106" s="18">
        <f>H107</f>
        <v>0</v>
      </c>
    </row>
    <row r="107" spans="1:8" ht="132" hidden="1">
      <c r="A107" s="32" t="s">
        <v>79</v>
      </c>
      <c r="B107" s="17"/>
      <c r="C107" s="17" t="s">
        <v>119</v>
      </c>
      <c r="D107" s="17" t="s">
        <v>267</v>
      </c>
      <c r="E107" s="17" t="s">
        <v>44</v>
      </c>
      <c r="F107" s="18"/>
      <c r="G107" s="22">
        <f>F107+F107*0.05</f>
        <v>0</v>
      </c>
      <c r="H107" s="22">
        <f>G107+G107*0.05</f>
        <v>0</v>
      </c>
    </row>
    <row r="108" spans="1:8" ht="26.4">
      <c r="A108" s="16" t="s">
        <v>126</v>
      </c>
      <c r="B108" s="17"/>
      <c r="C108" s="17" t="s">
        <v>119</v>
      </c>
      <c r="D108" s="17" t="s">
        <v>127</v>
      </c>
      <c r="E108" s="17"/>
      <c r="F108" s="18">
        <f>F109</f>
        <v>688.4</v>
      </c>
      <c r="G108" s="18">
        <f>G109</f>
        <v>340.9</v>
      </c>
      <c r="H108" s="18">
        <f>H109</f>
        <v>288.39999999999998</v>
      </c>
    </row>
    <row r="109" spans="1:8" ht="27.6">
      <c r="A109" s="19" t="s">
        <v>24</v>
      </c>
      <c r="B109" s="17"/>
      <c r="C109" s="17" t="s">
        <v>119</v>
      </c>
      <c r="D109" s="17" t="s">
        <v>127</v>
      </c>
      <c r="E109" s="17" t="s">
        <v>25</v>
      </c>
      <c r="F109" s="18">
        <v>688.4</v>
      </c>
      <c r="G109" s="18">
        <v>340.9</v>
      </c>
      <c r="H109" s="18">
        <v>288.39999999999998</v>
      </c>
    </row>
    <row r="110" spans="1:8" ht="1.5" hidden="1" customHeight="1">
      <c r="A110" s="32"/>
      <c r="B110" s="17"/>
      <c r="C110" s="17" t="s">
        <v>119</v>
      </c>
      <c r="D110" s="17" t="s">
        <v>128</v>
      </c>
      <c r="E110" s="17"/>
      <c r="F110" s="18">
        <f>F111</f>
        <v>0</v>
      </c>
      <c r="G110" s="18">
        <f>G111</f>
        <v>0</v>
      </c>
      <c r="H110" s="18">
        <f>H111</f>
        <v>0</v>
      </c>
    </row>
    <row r="111" spans="1:8" ht="26.4" hidden="1">
      <c r="A111" s="32"/>
      <c r="B111" s="17"/>
      <c r="C111" s="17" t="s">
        <v>119</v>
      </c>
      <c r="D111" s="17" t="s">
        <v>128</v>
      </c>
      <c r="E111" s="17" t="s">
        <v>44</v>
      </c>
      <c r="F111" s="18"/>
      <c r="G111" s="22">
        <f>F111+F111*0.05</f>
        <v>0</v>
      </c>
      <c r="H111" s="22">
        <f>G111+G111*0.05</f>
        <v>0</v>
      </c>
    </row>
    <row r="112" spans="1:8" ht="26.4" hidden="1">
      <c r="A112" s="32"/>
      <c r="B112" s="17"/>
      <c r="C112" s="17" t="s">
        <v>119</v>
      </c>
      <c r="D112" s="17" t="s">
        <v>128</v>
      </c>
      <c r="E112" s="17"/>
      <c r="F112" s="18">
        <f>F113</f>
        <v>0</v>
      </c>
      <c r="G112" s="18">
        <f>G113</f>
        <v>0</v>
      </c>
      <c r="H112" s="18">
        <f>H113</f>
        <v>0</v>
      </c>
    </row>
    <row r="113" spans="1:8" ht="26.4" hidden="1">
      <c r="A113" s="32"/>
      <c r="B113" s="17"/>
      <c r="C113" s="17" t="s">
        <v>119</v>
      </c>
      <c r="D113" s="17" t="s">
        <v>128</v>
      </c>
      <c r="E113" s="17" t="s">
        <v>44</v>
      </c>
      <c r="F113" s="18"/>
      <c r="G113" s="22">
        <f>F113+F113*0.05</f>
        <v>0</v>
      </c>
      <c r="H113" s="22">
        <f>G113+G113*0.05</f>
        <v>0</v>
      </c>
    </row>
    <row r="114" spans="1:8" ht="105.6" hidden="1">
      <c r="A114" s="34" t="s">
        <v>129</v>
      </c>
      <c r="B114" s="35"/>
      <c r="C114" s="9" t="s">
        <v>119</v>
      </c>
      <c r="D114" s="36" t="s">
        <v>130</v>
      </c>
      <c r="E114" s="35"/>
      <c r="F114" s="13">
        <f t="shared" ref="F114:H116" si="12">F115</f>
        <v>0</v>
      </c>
      <c r="G114" s="13">
        <f t="shared" si="12"/>
        <v>0</v>
      </c>
      <c r="H114" s="13">
        <f t="shared" si="12"/>
        <v>0</v>
      </c>
    </row>
    <row r="115" spans="1:8" ht="52.8" hidden="1">
      <c r="A115" s="37" t="s">
        <v>131</v>
      </c>
      <c r="B115" s="35"/>
      <c r="C115" s="9" t="s">
        <v>119</v>
      </c>
      <c r="D115" s="10" t="s">
        <v>132</v>
      </c>
      <c r="E115" s="35"/>
      <c r="F115" s="18">
        <f t="shared" si="12"/>
        <v>0</v>
      </c>
      <c r="G115" s="18">
        <f t="shared" si="12"/>
        <v>0</v>
      </c>
      <c r="H115" s="18">
        <f t="shared" si="12"/>
        <v>0</v>
      </c>
    </row>
    <row r="116" spans="1:8" ht="79.2" hidden="1">
      <c r="A116" s="16" t="s">
        <v>133</v>
      </c>
      <c r="B116" s="35"/>
      <c r="C116" s="35" t="s">
        <v>134</v>
      </c>
      <c r="D116" s="10" t="s">
        <v>135</v>
      </c>
      <c r="E116" s="35"/>
      <c r="F116" s="18">
        <f t="shared" si="12"/>
        <v>0</v>
      </c>
      <c r="G116" s="18">
        <f t="shared" si="12"/>
        <v>0</v>
      </c>
      <c r="H116" s="18">
        <f t="shared" si="12"/>
        <v>0</v>
      </c>
    </row>
    <row r="117" spans="1:8" ht="27.6" hidden="1">
      <c r="A117" s="19" t="s">
        <v>24</v>
      </c>
      <c r="B117" s="35"/>
      <c r="C117" s="35" t="s">
        <v>134</v>
      </c>
      <c r="D117" s="10" t="s">
        <v>135</v>
      </c>
      <c r="E117" s="35">
        <v>200</v>
      </c>
      <c r="F117" s="18"/>
      <c r="G117" s="22">
        <f>F117+F117*0.05</f>
        <v>0</v>
      </c>
      <c r="H117" s="22">
        <f>G117+G117*0.05</f>
        <v>0</v>
      </c>
    </row>
    <row r="118" spans="1:8" s="14" customFormat="1" ht="66" hidden="1">
      <c r="A118" s="12" t="s">
        <v>136</v>
      </c>
      <c r="B118" s="9"/>
      <c r="C118" s="9" t="s">
        <v>119</v>
      </c>
      <c r="D118" s="9" t="s">
        <v>137</v>
      </c>
      <c r="E118" s="9"/>
      <c r="F118" s="13">
        <f t="shared" ref="F118:H120" si="13">F119</f>
        <v>0</v>
      </c>
      <c r="G118" s="13">
        <f t="shared" si="13"/>
        <v>0</v>
      </c>
      <c r="H118" s="13">
        <f t="shared" si="13"/>
        <v>0</v>
      </c>
    </row>
    <row r="119" spans="1:8" s="14" customFormat="1" ht="39.6" hidden="1">
      <c r="A119" s="12" t="s">
        <v>138</v>
      </c>
      <c r="B119" s="9"/>
      <c r="C119" s="9" t="s">
        <v>119</v>
      </c>
      <c r="D119" s="9" t="s">
        <v>139</v>
      </c>
      <c r="E119" s="9"/>
      <c r="F119" s="13">
        <f t="shared" si="13"/>
        <v>0</v>
      </c>
      <c r="G119" s="13">
        <f t="shared" si="13"/>
        <v>0</v>
      </c>
      <c r="H119" s="13">
        <f t="shared" si="13"/>
        <v>0</v>
      </c>
    </row>
    <row r="120" spans="1:8" ht="26.4" hidden="1">
      <c r="A120" s="16" t="s">
        <v>126</v>
      </c>
      <c r="B120" s="17"/>
      <c r="C120" s="17" t="s">
        <v>119</v>
      </c>
      <c r="D120" s="17" t="s">
        <v>140</v>
      </c>
      <c r="E120" s="17"/>
      <c r="F120" s="18">
        <f t="shared" si="13"/>
        <v>0</v>
      </c>
      <c r="G120" s="18">
        <f t="shared" si="13"/>
        <v>0</v>
      </c>
      <c r="H120" s="18">
        <f t="shared" si="13"/>
        <v>0</v>
      </c>
    </row>
    <row r="121" spans="1:8" ht="39.6" hidden="1">
      <c r="A121" s="32" t="s">
        <v>79</v>
      </c>
      <c r="B121" s="35"/>
      <c r="C121" s="35" t="s">
        <v>119</v>
      </c>
      <c r="D121" s="35" t="s">
        <v>140</v>
      </c>
      <c r="E121" s="35">
        <v>240</v>
      </c>
      <c r="F121" s="18"/>
      <c r="G121" s="22">
        <f>F121+F121*0.05</f>
        <v>0</v>
      </c>
      <c r="H121" s="22">
        <f>G121+G121*0.05</f>
        <v>0</v>
      </c>
    </row>
    <row r="122" spans="1:8" ht="66" hidden="1">
      <c r="A122" s="12" t="s">
        <v>141</v>
      </c>
      <c r="B122" s="35"/>
      <c r="C122" s="9" t="s">
        <v>119</v>
      </c>
      <c r="D122" s="36" t="s">
        <v>142</v>
      </c>
      <c r="E122" s="35"/>
      <c r="F122" s="18">
        <f t="shared" ref="F122:H124" si="14">F123</f>
        <v>0</v>
      </c>
      <c r="G122" s="18">
        <f t="shared" si="14"/>
        <v>0</v>
      </c>
      <c r="H122" s="18">
        <f t="shared" si="14"/>
        <v>0</v>
      </c>
    </row>
    <row r="123" spans="1:8" ht="39.6" hidden="1">
      <c r="A123" s="12" t="s">
        <v>138</v>
      </c>
      <c r="B123" s="35"/>
      <c r="C123" s="9" t="s">
        <v>119</v>
      </c>
      <c r="D123" s="10" t="s">
        <v>143</v>
      </c>
      <c r="E123" s="35"/>
      <c r="F123" s="18">
        <f t="shared" si="14"/>
        <v>0</v>
      </c>
      <c r="G123" s="18">
        <f t="shared" si="14"/>
        <v>0</v>
      </c>
      <c r="H123" s="18">
        <f t="shared" si="14"/>
        <v>0</v>
      </c>
    </row>
    <row r="124" spans="1:8" ht="66" hidden="1">
      <c r="A124" s="32" t="s">
        <v>144</v>
      </c>
      <c r="B124" s="35"/>
      <c r="C124" s="17" t="s">
        <v>119</v>
      </c>
      <c r="D124" s="10" t="s">
        <v>145</v>
      </c>
      <c r="E124" s="35"/>
      <c r="F124" s="18">
        <f t="shared" si="14"/>
        <v>0</v>
      </c>
      <c r="G124" s="18">
        <f t="shared" si="14"/>
        <v>0</v>
      </c>
      <c r="H124" s="18">
        <f t="shared" si="14"/>
        <v>0</v>
      </c>
    </row>
    <row r="125" spans="1:8" ht="39.6" hidden="1">
      <c r="A125" s="32" t="s">
        <v>79</v>
      </c>
      <c r="B125" s="35"/>
      <c r="C125" s="35" t="s">
        <v>119</v>
      </c>
      <c r="D125" s="10" t="s">
        <v>145</v>
      </c>
      <c r="E125" s="35">
        <v>240</v>
      </c>
      <c r="F125" s="18"/>
      <c r="G125" s="22">
        <f>F125+F125*0.05</f>
        <v>0</v>
      </c>
      <c r="H125" s="22">
        <f>G125+G125*0.05</f>
        <v>0</v>
      </c>
    </row>
    <row r="126" spans="1:8" ht="92.4" hidden="1">
      <c r="A126" s="34" t="s">
        <v>146</v>
      </c>
      <c r="B126" s="35"/>
      <c r="C126" s="9" t="s">
        <v>119</v>
      </c>
      <c r="D126" s="36" t="s">
        <v>147</v>
      </c>
      <c r="E126" s="35"/>
      <c r="F126" s="18">
        <f t="shared" ref="F126:H128" si="15">F127</f>
        <v>0</v>
      </c>
      <c r="G126" s="18">
        <f t="shared" si="15"/>
        <v>0</v>
      </c>
      <c r="H126" s="18">
        <f t="shared" si="15"/>
        <v>0</v>
      </c>
    </row>
    <row r="127" spans="1:8" ht="0.75" customHeight="1">
      <c r="A127" s="12"/>
      <c r="B127" s="35"/>
      <c r="C127" s="9" t="s">
        <v>119</v>
      </c>
      <c r="D127" s="10" t="s">
        <v>148</v>
      </c>
      <c r="E127" s="35"/>
      <c r="F127" s="18">
        <f t="shared" si="15"/>
        <v>0</v>
      </c>
      <c r="G127" s="18">
        <f t="shared" si="15"/>
        <v>0</v>
      </c>
      <c r="H127" s="18">
        <f t="shared" si="15"/>
        <v>0</v>
      </c>
    </row>
    <row r="128" spans="1:8" ht="2.25" hidden="1" customHeight="1">
      <c r="A128" s="16" t="s">
        <v>133</v>
      </c>
      <c r="B128" s="35"/>
      <c r="C128" s="17" t="s">
        <v>119</v>
      </c>
      <c r="D128" s="10" t="s">
        <v>149</v>
      </c>
      <c r="E128" s="35"/>
      <c r="F128" s="18">
        <f t="shared" si="15"/>
        <v>0</v>
      </c>
      <c r="G128" s="18">
        <f t="shared" si="15"/>
        <v>0</v>
      </c>
      <c r="H128" s="18">
        <f t="shared" si="15"/>
        <v>0</v>
      </c>
    </row>
    <row r="129" spans="1:8" ht="26.4" hidden="1">
      <c r="A129" s="38" t="s">
        <v>150</v>
      </c>
      <c r="B129" s="35"/>
      <c r="C129" s="35" t="s">
        <v>119</v>
      </c>
      <c r="D129" s="10" t="s">
        <v>149</v>
      </c>
      <c r="E129" s="35">
        <v>200</v>
      </c>
      <c r="F129" s="18"/>
      <c r="G129" s="22">
        <f>F129+F129*0.05</f>
        <v>0</v>
      </c>
      <c r="H129" s="22">
        <f>G129+G129*0.05</f>
        <v>0</v>
      </c>
    </row>
    <row r="130" spans="1:8" s="14" customFormat="1" ht="79.2">
      <c r="A130" s="12" t="s">
        <v>151</v>
      </c>
      <c r="B130" s="9"/>
      <c r="C130" s="9" t="s">
        <v>119</v>
      </c>
      <c r="D130" s="9" t="s">
        <v>152</v>
      </c>
      <c r="E130" s="9"/>
      <c r="F130" s="13">
        <f t="shared" ref="F130:H132" si="16">F131</f>
        <v>838.3</v>
      </c>
      <c r="G130" s="13">
        <f t="shared" si="16"/>
        <v>42</v>
      </c>
      <c r="H130" s="13">
        <f t="shared" si="16"/>
        <v>44.1</v>
      </c>
    </row>
    <row r="131" spans="1:8" s="14" customFormat="1" ht="39.6">
      <c r="A131" s="39" t="s">
        <v>153</v>
      </c>
      <c r="B131" s="9"/>
      <c r="C131" s="9" t="s">
        <v>119</v>
      </c>
      <c r="D131" s="9" t="s">
        <v>154</v>
      </c>
      <c r="E131" s="9"/>
      <c r="F131" s="13">
        <f t="shared" si="16"/>
        <v>838.3</v>
      </c>
      <c r="G131" s="13">
        <f t="shared" si="16"/>
        <v>42</v>
      </c>
      <c r="H131" s="13">
        <f t="shared" si="16"/>
        <v>44.1</v>
      </c>
    </row>
    <row r="132" spans="1:8" s="14" customFormat="1" ht="105.6">
      <c r="A132" s="40" t="s">
        <v>155</v>
      </c>
      <c r="B132" s="9"/>
      <c r="C132" s="9" t="s">
        <v>119</v>
      </c>
      <c r="D132" s="9" t="s">
        <v>156</v>
      </c>
      <c r="E132" s="9"/>
      <c r="F132" s="13">
        <f t="shared" si="16"/>
        <v>838.3</v>
      </c>
      <c r="G132" s="13">
        <f t="shared" si="16"/>
        <v>42</v>
      </c>
      <c r="H132" s="13">
        <f t="shared" si="16"/>
        <v>44.1</v>
      </c>
    </row>
    <row r="133" spans="1:8" ht="27.6">
      <c r="A133" s="19" t="s">
        <v>24</v>
      </c>
      <c r="B133" s="17"/>
      <c r="C133" s="17" t="s">
        <v>119</v>
      </c>
      <c r="D133" s="9" t="s">
        <v>156</v>
      </c>
      <c r="E133" s="17" t="s">
        <v>25</v>
      </c>
      <c r="F133" s="18">
        <v>838.3</v>
      </c>
      <c r="G133" s="18">
        <v>42</v>
      </c>
      <c r="H133" s="18">
        <f>G133+G133*0.05</f>
        <v>44.1</v>
      </c>
    </row>
    <row r="134" spans="1:8" ht="26.4">
      <c r="A134" s="12" t="s">
        <v>157</v>
      </c>
      <c r="B134" s="9"/>
      <c r="C134" s="9" t="s">
        <v>158</v>
      </c>
      <c r="D134" s="9"/>
      <c r="E134" s="9"/>
      <c r="F134" s="13">
        <f>F135+F139</f>
        <v>400</v>
      </c>
      <c r="G134" s="13">
        <f>G135+G139</f>
        <v>210</v>
      </c>
      <c r="H134" s="13">
        <f>H135+H139</f>
        <v>220.5</v>
      </c>
    </row>
    <row r="135" spans="1:8" ht="79.2" hidden="1">
      <c r="A135" s="12" t="s">
        <v>159</v>
      </c>
      <c r="B135" s="9"/>
      <c r="C135" s="9" t="s">
        <v>158</v>
      </c>
      <c r="D135" s="9" t="s">
        <v>130</v>
      </c>
      <c r="E135" s="9"/>
      <c r="F135" s="13">
        <f t="shared" ref="F135:H137" si="17">F136</f>
        <v>0</v>
      </c>
      <c r="G135" s="13">
        <f t="shared" si="17"/>
        <v>0</v>
      </c>
      <c r="H135" s="13">
        <f t="shared" si="17"/>
        <v>0</v>
      </c>
    </row>
    <row r="136" spans="1:8" s="14" customFormat="1" ht="66" hidden="1">
      <c r="A136" s="41" t="s">
        <v>160</v>
      </c>
      <c r="B136" s="9"/>
      <c r="C136" s="9" t="s">
        <v>158</v>
      </c>
      <c r="D136" s="9" t="s">
        <v>132</v>
      </c>
      <c r="E136" s="9"/>
      <c r="F136" s="13">
        <f t="shared" si="17"/>
        <v>0</v>
      </c>
      <c r="G136" s="13">
        <f t="shared" si="17"/>
        <v>0</v>
      </c>
      <c r="H136" s="13">
        <f t="shared" si="17"/>
        <v>0</v>
      </c>
    </row>
    <row r="137" spans="1:8" ht="66" hidden="1">
      <c r="A137" s="38" t="s">
        <v>161</v>
      </c>
      <c r="B137" s="17"/>
      <c r="C137" s="17" t="s">
        <v>158</v>
      </c>
      <c r="D137" s="17" t="s">
        <v>162</v>
      </c>
      <c r="E137" s="17"/>
      <c r="F137" s="18">
        <f t="shared" si="17"/>
        <v>0</v>
      </c>
      <c r="G137" s="18">
        <f t="shared" si="17"/>
        <v>0</v>
      </c>
      <c r="H137" s="18">
        <f t="shared" si="17"/>
        <v>0</v>
      </c>
    </row>
    <row r="138" spans="1:8" ht="27.6" hidden="1">
      <c r="A138" s="19" t="s">
        <v>24</v>
      </c>
      <c r="B138" s="17"/>
      <c r="C138" s="17" t="s">
        <v>158</v>
      </c>
      <c r="D138" s="17" t="s">
        <v>162</v>
      </c>
      <c r="E138" s="17" t="s">
        <v>25</v>
      </c>
      <c r="F138" s="18"/>
      <c r="G138" s="22">
        <f>F138+F138*0.05</f>
        <v>0</v>
      </c>
      <c r="H138" s="22">
        <f>G138+G138*0.05</f>
        <v>0</v>
      </c>
    </row>
    <row r="139" spans="1:8" s="14" customFormat="1" ht="26.4">
      <c r="A139" s="12" t="s">
        <v>82</v>
      </c>
      <c r="B139" s="9"/>
      <c r="C139" s="9" t="s">
        <v>158</v>
      </c>
      <c r="D139" s="9" t="s">
        <v>54</v>
      </c>
      <c r="E139" s="9"/>
      <c r="F139" s="13">
        <f t="shared" ref="F139:H142" si="18">F140</f>
        <v>400</v>
      </c>
      <c r="G139" s="13">
        <f t="shared" si="18"/>
        <v>210</v>
      </c>
      <c r="H139" s="13">
        <f t="shared" si="18"/>
        <v>220.5</v>
      </c>
    </row>
    <row r="140" spans="1:8" s="14" customFormat="1" ht="26.4">
      <c r="A140" s="12" t="s">
        <v>21</v>
      </c>
      <c r="B140" s="9"/>
      <c r="C140" s="9" t="s">
        <v>158</v>
      </c>
      <c r="D140" s="9" t="s">
        <v>83</v>
      </c>
      <c r="E140" s="9"/>
      <c r="F140" s="13">
        <f t="shared" si="18"/>
        <v>400</v>
      </c>
      <c r="G140" s="13">
        <f t="shared" si="18"/>
        <v>210</v>
      </c>
      <c r="H140" s="13">
        <f t="shared" si="18"/>
        <v>220.5</v>
      </c>
    </row>
    <row r="141" spans="1:8" s="14" customFormat="1" ht="26.4">
      <c r="A141" s="12" t="s">
        <v>21</v>
      </c>
      <c r="B141" s="9"/>
      <c r="C141" s="9" t="s">
        <v>158</v>
      </c>
      <c r="D141" s="9" t="s">
        <v>84</v>
      </c>
      <c r="E141" s="9"/>
      <c r="F141" s="13">
        <f t="shared" si="18"/>
        <v>400</v>
      </c>
      <c r="G141" s="13">
        <f t="shared" si="18"/>
        <v>210</v>
      </c>
      <c r="H141" s="13">
        <f t="shared" si="18"/>
        <v>220.5</v>
      </c>
    </row>
    <row r="142" spans="1:8" ht="26.4">
      <c r="A142" s="16" t="s">
        <v>163</v>
      </c>
      <c r="B142" s="17"/>
      <c r="C142" s="17" t="s">
        <v>158</v>
      </c>
      <c r="D142" s="17" t="s">
        <v>164</v>
      </c>
      <c r="E142" s="17"/>
      <c r="F142" s="18">
        <f t="shared" si="18"/>
        <v>400</v>
      </c>
      <c r="G142" s="18">
        <f t="shared" si="18"/>
        <v>210</v>
      </c>
      <c r="H142" s="18">
        <f t="shared" si="18"/>
        <v>220.5</v>
      </c>
    </row>
    <row r="143" spans="1:8" ht="27.6">
      <c r="A143" s="19" t="s">
        <v>24</v>
      </c>
      <c r="B143" s="17"/>
      <c r="C143" s="17" t="s">
        <v>158</v>
      </c>
      <c r="D143" s="17" t="s">
        <v>164</v>
      </c>
      <c r="E143" s="17" t="s">
        <v>25</v>
      </c>
      <c r="F143" s="18">
        <v>400</v>
      </c>
      <c r="G143" s="18">
        <v>210</v>
      </c>
      <c r="H143" s="18">
        <f>G143+G143*0.05</f>
        <v>220.5</v>
      </c>
    </row>
    <row r="144" spans="1:8" s="14" customFormat="1" ht="26.4">
      <c r="A144" s="12" t="s">
        <v>165</v>
      </c>
      <c r="B144" s="9"/>
      <c r="C144" s="9" t="s">
        <v>166</v>
      </c>
      <c r="D144" s="9"/>
      <c r="E144" s="9"/>
      <c r="F144" s="13">
        <f>F145+F159+F167</f>
        <v>9690.9</v>
      </c>
      <c r="G144" s="13">
        <f>G145+G159+G167</f>
        <v>5731.0499999999993</v>
      </c>
      <c r="H144" s="13">
        <f>H145+H159+H167</f>
        <v>3885.5874999999996</v>
      </c>
    </row>
    <row r="145" spans="1:8" s="14" customFormat="1">
      <c r="A145" s="12" t="s">
        <v>167</v>
      </c>
      <c r="B145" s="9"/>
      <c r="C145" s="9" t="s">
        <v>168</v>
      </c>
      <c r="D145" s="9"/>
      <c r="E145" s="9"/>
      <c r="F145" s="13">
        <f>F146+F154</f>
        <v>4665.8</v>
      </c>
      <c r="G145" s="13">
        <f>G146+G154</f>
        <v>4410.7</v>
      </c>
      <c r="H145" s="13">
        <f>H146+H154</f>
        <v>2510.2249999999999</v>
      </c>
    </row>
    <row r="146" spans="1:8" ht="92.4">
      <c r="A146" s="42" t="s">
        <v>169</v>
      </c>
      <c r="B146" s="17"/>
      <c r="C146" s="17" t="s">
        <v>168</v>
      </c>
      <c r="D146" s="17" t="s">
        <v>170</v>
      </c>
      <c r="E146" s="17"/>
      <c r="F146" s="18">
        <f>F147</f>
        <v>4315.8</v>
      </c>
      <c r="G146" s="18">
        <f>G147</f>
        <v>4148.2</v>
      </c>
      <c r="H146" s="18">
        <f>H147</f>
        <v>2234.6</v>
      </c>
    </row>
    <row r="147" spans="1:8" ht="41.4" customHeight="1">
      <c r="A147" s="78" t="s">
        <v>171</v>
      </c>
      <c r="B147" s="17"/>
      <c r="C147" s="17" t="s">
        <v>168</v>
      </c>
      <c r="D147" s="17" t="s">
        <v>172</v>
      </c>
      <c r="E147" s="17"/>
      <c r="F147" s="18">
        <f>F148+F150+F152</f>
        <v>4315.8</v>
      </c>
      <c r="G147" s="18">
        <f>G148+G150+G152</f>
        <v>4148.2</v>
      </c>
      <c r="H147" s="18">
        <f>H148+H150+H152</f>
        <v>2234.6</v>
      </c>
    </row>
    <row r="148" spans="1:8" ht="28.8" customHeight="1">
      <c r="A148" s="43" t="s">
        <v>173</v>
      </c>
      <c r="B148" s="17"/>
      <c r="C148" s="17" t="s">
        <v>168</v>
      </c>
      <c r="D148" s="17" t="s">
        <v>174</v>
      </c>
      <c r="E148" s="17"/>
      <c r="F148" s="18">
        <f>F149</f>
        <v>2733.5</v>
      </c>
      <c r="G148" s="18">
        <f>G149</f>
        <v>1491.5</v>
      </c>
      <c r="H148" s="18">
        <f>H149</f>
        <v>0</v>
      </c>
    </row>
    <row r="149" spans="1:8" ht="49.2" customHeight="1">
      <c r="A149" s="68" t="s">
        <v>175</v>
      </c>
      <c r="B149" s="44"/>
      <c r="C149" s="44" t="s">
        <v>168</v>
      </c>
      <c r="D149" s="44" t="s">
        <v>174</v>
      </c>
      <c r="E149" s="44" t="s">
        <v>176</v>
      </c>
      <c r="F149" s="79">
        <v>2733.5</v>
      </c>
      <c r="G149" s="79">
        <v>1491.5</v>
      </c>
      <c r="H149" s="79"/>
    </row>
    <row r="150" spans="1:8" ht="40.799999999999997" customHeight="1">
      <c r="A150" s="43" t="s">
        <v>173</v>
      </c>
      <c r="B150" s="17"/>
      <c r="C150" s="17" t="s">
        <v>168</v>
      </c>
      <c r="D150" s="17" t="s">
        <v>177</v>
      </c>
      <c r="E150" s="17"/>
      <c r="F150" s="18">
        <f>F151</f>
        <v>1142.3</v>
      </c>
      <c r="G150" s="18">
        <f>G151</f>
        <v>2236.6999999999998</v>
      </c>
      <c r="H150" s="18">
        <f>H151</f>
        <v>1793.6</v>
      </c>
    </row>
    <row r="151" spans="1:8" ht="42" customHeight="1">
      <c r="A151" s="68" t="s">
        <v>175</v>
      </c>
      <c r="B151" s="44"/>
      <c r="C151" s="44" t="s">
        <v>168</v>
      </c>
      <c r="D151" s="44" t="s">
        <v>177</v>
      </c>
      <c r="E151" s="44" t="s">
        <v>176</v>
      </c>
      <c r="F151" s="79">
        <v>1142.3</v>
      </c>
      <c r="G151" s="79">
        <v>2236.6999999999998</v>
      </c>
      <c r="H151" s="18">
        <v>1793.6</v>
      </c>
    </row>
    <row r="152" spans="1:8" ht="26.4">
      <c r="A152" s="43" t="s">
        <v>173</v>
      </c>
      <c r="B152" s="17"/>
      <c r="C152" s="17" t="s">
        <v>168</v>
      </c>
      <c r="D152" s="62" t="s">
        <v>178</v>
      </c>
      <c r="E152" s="17"/>
      <c r="F152" s="18">
        <f>F153</f>
        <v>440</v>
      </c>
      <c r="G152" s="18">
        <f>G153</f>
        <v>420</v>
      </c>
      <c r="H152" s="18">
        <f>H153</f>
        <v>441</v>
      </c>
    </row>
    <row r="153" spans="1:8" ht="26.4">
      <c r="A153" s="68" t="s">
        <v>175</v>
      </c>
      <c r="B153" s="17"/>
      <c r="C153" s="17" t="s">
        <v>168</v>
      </c>
      <c r="D153" s="62" t="s">
        <v>178</v>
      </c>
      <c r="E153" s="17" t="s">
        <v>176</v>
      </c>
      <c r="F153" s="18">
        <v>440</v>
      </c>
      <c r="G153" s="18">
        <v>420</v>
      </c>
      <c r="H153" s="18">
        <f>G153+G153*0.05</f>
        <v>441</v>
      </c>
    </row>
    <row r="154" spans="1:8" s="14" customFormat="1" ht="26.4">
      <c r="A154" s="12" t="s">
        <v>82</v>
      </c>
      <c r="B154" s="9"/>
      <c r="C154" s="9" t="s">
        <v>168</v>
      </c>
      <c r="D154" s="9" t="s">
        <v>54</v>
      </c>
      <c r="E154" s="9"/>
      <c r="F154" s="13">
        <f>F155</f>
        <v>350</v>
      </c>
      <c r="G154" s="13">
        <f t="shared" ref="F154:H157" si="19">G155</f>
        <v>262.5</v>
      </c>
      <c r="H154" s="13">
        <f t="shared" si="19"/>
        <v>275.625</v>
      </c>
    </row>
    <row r="155" spans="1:8" s="14" customFormat="1" ht="26.4">
      <c r="A155" s="12" t="s">
        <v>21</v>
      </c>
      <c r="B155" s="9"/>
      <c r="C155" s="9" t="s">
        <v>168</v>
      </c>
      <c r="D155" s="9" t="s">
        <v>83</v>
      </c>
      <c r="E155" s="9"/>
      <c r="F155" s="13">
        <f t="shared" si="19"/>
        <v>350</v>
      </c>
      <c r="G155" s="13">
        <f t="shared" si="19"/>
        <v>262.5</v>
      </c>
      <c r="H155" s="13">
        <f t="shared" si="19"/>
        <v>275.625</v>
      </c>
    </row>
    <row r="156" spans="1:8" s="14" customFormat="1" ht="26.4">
      <c r="A156" s="12" t="s">
        <v>21</v>
      </c>
      <c r="B156" s="9"/>
      <c r="C156" s="9" t="s">
        <v>168</v>
      </c>
      <c r="D156" s="9" t="s">
        <v>84</v>
      </c>
      <c r="E156" s="9"/>
      <c r="F156" s="13">
        <f t="shared" si="19"/>
        <v>350</v>
      </c>
      <c r="G156" s="13">
        <f t="shared" si="19"/>
        <v>262.5</v>
      </c>
      <c r="H156" s="13">
        <f t="shared" si="19"/>
        <v>275.625</v>
      </c>
    </row>
    <row r="157" spans="1:8" ht="26.4">
      <c r="A157" s="20" t="s">
        <v>179</v>
      </c>
      <c r="B157" s="17"/>
      <c r="C157" s="17" t="s">
        <v>168</v>
      </c>
      <c r="D157" s="17" t="s">
        <v>180</v>
      </c>
      <c r="E157" s="17"/>
      <c r="F157" s="18">
        <f t="shared" si="19"/>
        <v>350</v>
      </c>
      <c r="G157" s="18">
        <f t="shared" si="19"/>
        <v>262.5</v>
      </c>
      <c r="H157" s="18">
        <f t="shared" si="19"/>
        <v>275.625</v>
      </c>
    </row>
    <row r="158" spans="1:8" ht="27.6">
      <c r="A158" s="19" t="s">
        <v>24</v>
      </c>
      <c r="B158" s="17"/>
      <c r="C158" s="17" t="s">
        <v>168</v>
      </c>
      <c r="D158" s="17" t="s">
        <v>180</v>
      </c>
      <c r="E158" s="17" t="s">
        <v>25</v>
      </c>
      <c r="F158" s="18">
        <v>350</v>
      </c>
      <c r="G158" s="18">
        <v>262.5</v>
      </c>
      <c r="H158" s="18">
        <f>G158+G158*0.05</f>
        <v>275.625</v>
      </c>
    </row>
    <row r="159" spans="1:8" s="14" customFormat="1">
      <c r="A159" s="12" t="s">
        <v>181</v>
      </c>
      <c r="B159" s="9"/>
      <c r="C159" s="9" t="s">
        <v>182</v>
      </c>
      <c r="D159" s="9" t="s">
        <v>183</v>
      </c>
      <c r="E159" s="9"/>
      <c r="F159" s="13">
        <f>F160</f>
        <v>2530</v>
      </c>
      <c r="G159" s="13">
        <f>G160</f>
        <v>295.39999999999998</v>
      </c>
      <c r="H159" s="13">
        <f>H160</f>
        <v>321.32499999999999</v>
      </c>
    </row>
    <row r="160" spans="1:8" s="14" customFormat="1">
      <c r="A160" s="12" t="s">
        <v>21</v>
      </c>
      <c r="B160" s="9"/>
      <c r="C160" s="9" t="s">
        <v>182</v>
      </c>
      <c r="D160" s="9" t="s">
        <v>184</v>
      </c>
      <c r="E160" s="9"/>
      <c r="F160" s="13">
        <f>F161+F163+F165</f>
        <v>2530</v>
      </c>
      <c r="G160" s="13">
        <f>G161+G163+G165</f>
        <v>295.39999999999998</v>
      </c>
      <c r="H160" s="13">
        <f>H161+H163+H165</f>
        <v>321.32499999999999</v>
      </c>
    </row>
    <row r="161" spans="1:8">
      <c r="A161" s="16" t="s">
        <v>185</v>
      </c>
      <c r="B161" s="17"/>
      <c r="C161" s="17" t="s">
        <v>182</v>
      </c>
      <c r="D161" s="17" t="s">
        <v>186</v>
      </c>
      <c r="E161" s="17"/>
      <c r="F161" s="18">
        <f>F162</f>
        <v>350</v>
      </c>
      <c r="G161" s="18">
        <f>G162</f>
        <v>52.5</v>
      </c>
      <c r="H161" s="18">
        <f>H162</f>
        <v>55.125</v>
      </c>
    </row>
    <row r="162" spans="1:8" ht="43.2" customHeight="1">
      <c r="A162" s="68" t="s">
        <v>24</v>
      </c>
      <c r="B162" s="17"/>
      <c r="C162" s="17" t="s">
        <v>182</v>
      </c>
      <c r="D162" s="17" t="s">
        <v>186</v>
      </c>
      <c r="E162" s="17" t="s">
        <v>25</v>
      </c>
      <c r="F162" s="18">
        <v>350</v>
      </c>
      <c r="G162" s="18">
        <v>52.5</v>
      </c>
      <c r="H162" s="18">
        <f>G162+G162*0.05</f>
        <v>55.125</v>
      </c>
    </row>
    <row r="163" spans="1:8" ht="70.2" customHeight="1">
      <c r="A163" s="16" t="s">
        <v>275</v>
      </c>
      <c r="B163" s="17"/>
      <c r="C163" s="17" t="s">
        <v>182</v>
      </c>
      <c r="D163" s="17" t="s">
        <v>276</v>
      </c>
      <c r="E163" s="17"/>
      <c r="F163" s="18">
        <f>F164</f>
        <v>1550</v>
      </c>
      <c r="G163" s="18">
        <f>G164</f>
        <v>0</v>
      </c>
      <c r="H163" s="18">
        <f>H164</f>
        <v>0</v>
      </c>
    </row>
    <row r="164" spans="1:8" ht="28.2" customHeight="1">
      <c r="A164" s="32" t="s">
        <v>79</v>
      </c>
      <c r="B164" s="17"/>
      <c r="C164" s="17" t="s">
        <v>182</v>
      </c>
      <c r="D164" s="17" t="s">
        <v>276</v>
      </c>
      <c r="E164" s="17" t="s">
        <v>44</v>
      </c>
      <c r="F164" s="18">
        <v>1550</v>
      </c>
      <c r="G164" s="22"/>
      <c r="H164" s="22">
        <f>G164+G164*0.05</f>
        <v>0</v>
      </c>
    </row>
    <row r="165" spans="1:8" ht="52.8">
      <c r="A165" s="20" t="s">
        <v>187</v>
      </c>
      <c r="B165" s="17"/>
      <c r="C165" s="17" t="s">
        <v>182</v>
      </c>
      <c r="D165" s="49" t="s">
        <v>188</v>
      </c>
      <c r="E165" s="53"/>
      <c r="F165" s="18">
        <f>F166</f>
        <v>630</v>
      </c>
      <c r="G165" s="18">
        <f>G166</f>
        <v>242.9</v>
      </c>
      <c r="H165" s="18">
        <f>H166</f>
        <v>266.2</v>
      </c>
    </row>
    <row r="166" spans="1:8" ht="26.4">
      <c r="A166" s="68" t="s">
        <v>24</v>
      </c>
      <c r="B166" s="17"/>
      <c r="C166" s="17" t="s">
        <v>182</v>
      </c>
      <c r="D166" s="49" t="s">
        <v>188</v>
      </c>
      <c r="E166" s="53" t="s">
        <v>25</v>
      </c>
      <c r="F166" s="18">
        <v>630</v>
      </c>
      <c r="G166" s="18">
        <v>242.9</v>
      </c>
      <c r="H166" s="18">
        <v>266.2</v>
      </c>
    </row>
    <row r="167" spans="1:8" s="14" customFormat="1">
      <c r="A167" s="12" t="s">
        <v>189</v>
      </c>
      <c r="B167" s="9"/>
      <c r="C167" s="44" t="s">
        <v>190</v>
      </c>
      <c r="D167" s="50"/>
      <c r="E167" s="54"/>
      <c r="F167" s="13">
        <f>F168+F173+F179+F188+F194+F200+F204</f>
        <v>2495.1</v>
      </c>
      <c r="G167" s="13">
        <f>G168+G173+G179+G188+G194+G200+G204</f>
        <v>1024.95</v>
      </c>
      <c r="H167" s="13">
        <f>H168+H173+H179+H188+H194+H200+H204</f>
        <v>1054.0375000000001</v>
      </c>
    </row>
    <row r="168" spans="1:8" s="14" customFormat="1" ht="113.4" customHeight="1">
      <c r="A168" s="69" t="s">
        <v>191</v>
      </c>
      <c r="B168" s="56"/>
      <c r="C168" s="57" t="s">
        <v>190</v>
      </c>
      <c r="D168" s="58" t="s">
        <v>130</v>
      </c>
      <c r="E168" s="59"/>
      <c r="F168" s="60">
        <f t="shared" ref="F168:H170" si="20">F169</f>
        <v>1284.7</v>
      </c>
      <c r="G168" s="61">
        <v>64.5</v>
      </c>
      <c r="H168" s="61">
        <v>67.7</v>
      </c>
    </row>
    <row r="169" spans="1:8" s="14" customFormat="1" ht="35.25" customHeight="1">
      <c r="A169" s="65" t="s">
        <v>192</v>
      </c>
      <c r="B169" s="63"/>
      <c r="C169" s="57" t="s">
        <v>190</v>
      </c>
      <c r="D169" s="58" t="s">
        <v>132</v>
      </c>
      <c r="E169" s="59"/>
      <c r="F169" s="60">
        <f t="shared" si="20"/>
        <v>1284.7</v>
      </c>
      <c r="G169" s="61">
        <f t="shared" si="20"/>
        <v>64.5</v>
      </c>
      <c r="H169" s="61">
        <f t="shared" si="20"/>
        <v>67.724999999999994</v>
      </c>
    </row>
    <row r="170" spans="1:8" s="14" customFormat="1" ht="96.6">
      <c r="A170" s="64" t="s">
        <v>133</v>
      </c>
      <c r="B170" s="56"/>
      <c r="C170" s="57" t="s">
        <v>190</v>
      </c>
      <c r="D170" s="58" t="s">
        <v>135</v>
      </c>
      <c r="E170" s="59"/>
      <c r="F170" s="60">
        <f t="shared" si="20"/>
        <v>1284.7</v>
      </c>
      <c r="G170" s="61">
        <f t="shared" si="20"/>
        <v>64.5</v>
      </c>
      <c r="H170" s="61">
        <f t="shared" si="20"/>
        <v>67.724999999999994</v>
      </c>
    </row>
    <row r="171" spans="1:8" s="14" customFormat="1" ht="28.5" customHeight="1">
      <c r="A171" s="19" t="s">
        <v>24</v>
      </c>
      <c r="B171" s="56"/>
      <c r="C171" s="62" t="s">
        <v>190</v>
      </c>
      <c r="D171" s="80" t="s">
        <v>135</v>
      </c>
      <c r="E171" s="81" t="s">
        <v>25</v>
      </c>
      <c r="F171" s="61">
        <v>1284.7</v>
      </c>
      <c r="G171" s="61">
        <v>64.5</v>
      </c>
      <c r="H171" s="61">
        <f>G171+G171*0.05</f>
        <v>67.724999999999994</v>
      </c>
    </row>
    <row r="172" spans="1:8" s="14" customFormat="1" ht="1.5" hidden="1" customHeight="1">
      <c r="A172" s="26" t="s">
        <v>189</v>
      </c>
      <c r="B172" s="9"/>
      <c r="C172" s="9" t="s">
        <v>190</v>
      </c>
      <c r="D172" s="51" t="s">
        <v>135</v>
      </c>
      <c r="E172" s="55" t="s">
        <v>25</v>
      </c>
      <c r="F172" s="13"/>
      <c r="G172" s="13"/>
      <c r="H172" s="13"/>
    </row>
    <row r="173" spans="1:8" ht="66">
      <c r="A173" s="45" t="s">
        <v>193</v>
      </c>
      <c r="B173" s="9"/>
      <c r="C173" s="9" t="s">
        <v>190</v>
      </c>
      <c r="D173" s="52" t="s">
        <v>194</v>
      </c>
      <c r="E173" s="55"/>
      <c r="F173" s="13">
        <f>F174</f>
        <v>5</v>
      </c>
      <c r="G173" s="13">
        <f>G174</f>
        <v>0</v>
      </c>
      <c r="H173" s="13">
        <f>H174</f>
        <v>0</v>
      </c>
    </row>
    <row r="174" spans="1:8" s="14" customFormat="1" ht="26.4">
      <c r="A174" s="16" t="s">
        <v>195</v>
      </c>
      <c r="B174" s="9"/>
      <c r="C174" s="9" t="s">
        <v>190</v>
      </c>
      <c r="D174" s="9" t="s">
        <v>196</v>
      </c>
      <c r="E174" s="9"/>
      <c r="F174" s="13">
        <f>F175+F177</f>
        <v>5</v>
      </c>
      <c r="G174" s="13">
        <f>G175+G177</f>
        <v>0</v>
      </c>
      <c r="H174" s="13">
        <f>H175+H177</f>
        <v>0</v>
      </c>
    </row>
    <row r="175" spans="1:8" s="14" customFormat="1" ht="24.75" customHeight="1">
      <c r="A175" s="16" t="s">
        <v>197</v>
      </c>
      <c r="B175" s="9"/>
      <c r="C175" s="17" t="s">
        <v>190</v>
      </c>
      <c r="D175" s="17" t="s">
        <v>198</v>
      </c>
      <c r="E175" s="9"/>
      <c r="F175" s="18">
        <f>F176</f>
        <v>0</v>
      </c>
      <c r="G175" s="18">
        <f>G176</f>
        <v>0</v>
      </c>
      <c r="H175" s="18">
        <f>H176</f>
        <v>0</v>
      </c>
    </row>
    <row r="176" spans="1:8" ht="24.75" hidden="1" customHeight="1">
      <c r="A176" s="46" t="s">
        <v>199</v>
      </c>
      <c r="B176" s="17"/>
      <c r="C176" s="17" t="s">
        <v>190</v>
      </c>
      <c r="D176" s="17" t="s">
        <v>198</v>
      </c>
      <c r="E176" s="17" t="s">
        <v>44</v>
      </c>
      <c r="F176" s="18"/>
      <c r="G176" s="22">
        <f>F176+F176*0.05</f>
        <v>0</v>
      </c>
      <c r="H176" s="22">
        <f>G176+G176*0.05</f>
        <v>0</v>
      </c>
    </row>
    <row r="177" spans="1:8" ht="26.4" hidden="1">
      <c r="A177" s="16" t="s">
        <v>200</v>
      </c>
      <c r="B177" s="17"/>
      <c r="C177" s="17" t="s">
        <v>190</v>
      </c>
      <c r="D177" s="17" t="s">
        <v>198</v>
      </c>
      <c r="E177" s="17"/>
      <c r="F177" s="18">
        <f>F178</f>
        <v>5</v>
      </c>
      <c r="G177" s="18">
        <f>G178</f>
        <v>0</v>
      </c>
      <c r="H177" s="18">
        <f>H178</f>
        <v>0</v>
      </c>
    </row>
    <row r="178" spans="1:8" ht="27.6">
      <c r="A178" s="19" t="s">
        <v>24</v>
      </c>
      <c r="B178" s="17"/>
      <c r="C178" s="17" t="s">
        <v>190</v>
      </c>
      <c r="D178" s="17" t="s">
        <v>198</v>
      </c>
      <c r="E178" s="17" t="s">
        <v>25</v>
      </c>
      <c r="F178" s="18">
        <v>5</v>
      </c>
      <c r="G178" s="18"/>
      <c r="H178" s="18">
        <f>G178+G178*0.05</f>
        <v>0</v>
      </c>
    </row>
    <row r="179" spans="1:8" ht="49.5" customHeight="1">
      <c r="A179" s="12" t="s">
        <v>201</v>
      </c>
      <c r="B179" s="9"/>
      <c r="C179" s="9" t="s">
        <v>190</v>
      </c>
      <c r="D179" s="9" t="s">
        <v>202</v>
      </c>
      <c r="E179" s="9"/>
      <c r="F179" s="13">
        <f>F180+F183</f>
        <v>5</v>
      </c>
      <c r="G179" s="13">
        <f>G180+G183</f>
        <v>5.25</v>
      </c>
      <c r="H179" s="13">
        <f>H180+H183</f>
        <v>5.5125000000000002</v>
      </c>
    </row>
    <row r="180" spans="1:8" s="14" customFormat="1" ht="39.6" hidden="1">
      <c r="A180" s="34" t="s">
        <v>203</v>
      </c>
      <c r="B180" s="9"/>
      <c r="C180" s="9" t="s">
        <v>190</v>
      </c>
      <c r="D180" s="9" t="s">
        <v>204</v>
      </c>
      <c r="E180" s="9"/>
      <c r="F180" s="13">
        <f t="shared" ref="F180:H181" si="21">F181</f>
        <v>0</v>
      </c>
      <c r="G180" s="13">
        <f t="shared" si="21"/>
        <v>0</v>
      </c>
      <c r="H180" s="13">
        <f t="shared" si="21"/>
        <v>0</v>
      </c>
    </row>
    <row r="181" spans="1:8" ht="1.5" hidden="1" customHeight="1">
      <c r="A181" s="37"/>
      <c r="B181" s="17"/>
      <c r="C181" s="17"/>
      <c r="D181" s="10"/>
      <c r="E181" s="17"/>
      <c r="F181" s="18">
        <f t="shared" si="21"/>
        <v>0</v>
      </c>
      <c r="G181" s="18">
        <f t="shared" si="21"/>
        <v>0</v>
      </c>
      <c r="H181" s="18">
        <f t="shared" si="21"/>
        <v>0</v>
      </c>
    </row>
    <row r="182" spans="1:8" hidden="1">
      <c r="A182" s="32"/>
      <c r="B182" s="17"/>
      <c r="C182" s="17"/>
      <c r="D182" s="10"/>
      <c r="E182" s="17"/>
      <c r="F182" s="18"/>
      <c r="G182" s="22">
        <f>F182+F182*0.05</f>
        <v>0</v>
      </c>
      <c r="H182" s="22">
        <f>G182+G182*0.05</f>
        <v>0</v>
      </c>
    </row>
    <row r="183" spans="1:8" ht="26.4">
      <c r="A183" s="37" t="s">
        <v>205</v>
      </c>
      <c r="B183" s="9"/>
      <c r="C183" s="9" t="s">
        <v>190</v>
      </c>
      <c r="D183" s="17" t="s">
        <v>206</v>
      </c>
      <c r="E183" s="9"/>
      <c r="F183" s="13">
        <f>F184+F186</f>
        <v>5</v>
      </c>
      <c r="G183" s="13">
        <f>G184+G186</f>
        <v>5.25</v>
      </c>
      <c r="H183" s="13">
        <f>H184+H186</f>
        <v>5.5125000000000002</v>
      </c>
    </row>
    <row r="184" spans="1:8" ht="26.4">
      <c r="A184" s="32" t="s">
        <v>207</v>
      </c>
      <c r="B184" s="17"/>
      <c r="C184" s="17" t="s">
        <v>190</v>
      </c>
      <c r="D184" s="17" t="s">
        <v>208</v>
      </c>
      <c r="E184" s="17"/>
      <c r="F184" s="18">
        <f>F185</f>
        <v>5</v>
      </c>
      <c r="G184" s="18">
        <f>G185</f>
        <v>5.25</v>
      </c>
      <c r="H184" s="18">
        <f>H185</f>
        <v>5.5125000000000002</v>
      </c>
    </row>
    <row r="185" spans="1:8" ht="27.6">
      <c r="A185" s="19" t="s">
        <v>24</v>
      </c>
      <c r="B185" s="17"/>
      <c r="C185" s="17" t="s">
        <v>190</v>
      </c>
      <c r="D185" s="17" t="s">
        <v>208</v>
      </c>
      <c r="E185" s="17" t="s">
        <v>25</v>
      </c>
      <c r="F185" s="18">
        <v>5</v>
      </c>
      <c r="G185" s="18">
        <f>F185+F185*0.05</f>
        <v>5.25</v>
      </c>
      <c r="H185" s="18">
        <f>G185+G185*0.05</f>
        <v>5.5125000000000002</v>
      </c>
    </row>
    <row r="186" spans="1:8" ht="26.4" hidden="1">
      <c r="A186" s="32" t="s">
        <v>207</v>
      </c>
      <c r="B186" s="10"/>
      <c r="C186" s="17" t="s">
        <v>190</v>
      </c>
      <c r="D186" s="10" t="s">
        <v>209</v>
      </c>
      <c r="E186" s="17"/>
      <c r="F186" s="18">
        <f>F187</f>
        <v>0</v>
      </c>
      <c r="G186" s="18">
        <f>G187</f>
        <v>0</v>
      </c>
      <c r="H186" s="18">
        <f>H187</f>
        <v>0</v>
      </c>
    </row>
    <row r="187" spans="1:8" ht="39.6" hidden="1">
      <c r="A187" s="38" t="s">
        <v>199</v>
      </c>
      <c r="B187" s="10"/>
      <c r="C187" s="17" t="s">
        <v>190</v>
      </c>
      <c r="D187" s="10" t="s">
        <v>210</v>
      </c>
      <c r="E187" s="17" t="s">
        <v>44</v>
      </c>
      <c r="F187" s="18"/>
      <c r="G187" s="22">
        <f>F187+F187*0.05</f>
        <v>0</v>
      </c>
      <c r="H187" s="22">
        <f>G187+G187*0.05</f>
        <v>0</v>
      </c>
    </row>
    <row r="188" spans="1:8" ht="1.5" hidden="1" customHeight="1">
      <c r="A188" s="34"/>
      <c r="B188" s="9"/>
      <c r="C188" s="9"/>
      <c r="D188" s="9"/>
      <c r="E188" s="9"/>
      <c r="F188" s="13">
        <f>F189</f>
        <v>0</v>
      </c>
      <c r="G188" s="13">
        <f>G189</f>
        <v>0</v>
      </c>
      <c r="H188" s="13">
        <f>H189</f>
        <v>0</v>
      </c>
    </row>
    <row r="189" spans="1:8" hidden="1">
      <c r="A189" s="16"/>
      <c r="B189" s="17"/>
      <c r="C189" s="17"/>
      <c r="D189" s="10"/>
      <c r="E189" s="17"/>
      <c r="F189" s="18">
        <f>F190+F192</f>
        <v>0</v>
      </c>
      <c r="G189" s="18">
        <f>G190+G192</f>
        <v>0</v>
      </c>
      <c r="H189" s="18">
        <f>H190+H192</f>
        <v>0</v>
      </c>
    </row>
    <row r="190" spans="1:8" hidden="1">
      <c r="A190" s="32"/>
      <c r="B190" s="17"/>
      <c r="C190" s="17"/>
      <c r="D190" s="10"/>
      <c r="E190" s="17"/>
      <c r="F190" s="18">
        <f>F191</f>
        <v>0</v>
      </c>
      <c r="G190" s="18">
        <f>G191</f>
        <v>0</v>
      </c>
      <c r="H190" s="18">
        <f>H191</f>
        <v>0</v>
      </c>
    </row>
    <row r="191" spans="1:8" hidden="1">
      <c r="A191" s="32"/>
      <c r="B191" s="17"/>
      <c r="C191" s="17"/>
      <c r="D191" s="10"/>
      <c r="E191" s="17" t="s">
        <v>44</v>
      </c>
      <c r="F191" s="18"/>
      <c r="G191" s="22">
        <f>F191+F191*0.05</f>
        <v>0</v>
      </c>
      <c r="H191" s="22">
        <f>G191+G191*0.05</f>
        <v>0</v>
      </c>
    </row>
    <row r="192" spans="1:8" hidden="1">
      <c r="A192" s="16"/>
      <c r="B192" s="17"/>
      <c r="C192" s="17"/>
      <c r="D192" s="10"/>
      <c r="E192" s="17"/>
      <c r="F192" s="18">
        <f>F193</f>
        <v>0</v>
      </c>
      <c r="G192" s="18">
        <f>G193</f>
        <v>0</v>
      </c>
      <c r="H192" s="18">
        <f>H193</f>
        <v>0</v>
      </c>
    </row>
    <row r="193" spans="1:8" hidden="1">
      <c r="A193" s="38"/>
      <c r="B193" s="17"/>
      <c r="C193" s="17"/>
      <c r="D193" s="10"/>
      <c r="E193" s="17" t="s">
        <v>44</v>
      </c>
      <c r="F193" s="18"/>
      <c r="G193" s="22">
        <f>F193+F193*0.05</f>
        <v>0</v>
      </c>
      <c r="H193" s="22">
        <f>G193+G193*0.05</f>
        <v>0</v>
      </c>
    </row>
    <row r="194" spans="1:8" ht="92.4" hidden="1">
      <c r="A194" s="34" t="s">
        <v>146</v>
      </c>
      <c r="B194" s="17"/>
      <c r="C194" s="9" t="s">
        <v>190</v>
      </c>
      <c r="D194" s="9" t="s">
        <v>147</v>
      </c>
      <c r="E194" s="17"/>
      <c r="F194" s="13">
        <f>F195</f>
        <v>0</v>
      </c>
      <c r="G194" s="13">
        <f>G195</f>
        <v>0</v>
      </c>
      <c r="H194" s="13">
        <f>H195</f>
        <v>0</v>
      </c>
    </row>
    <row r="195" spans="1:8" ht="52.8" hidden="1">
      <c r="A195" s="16" t="s">
        <v>211</v>
      </c>
      <c r="B195" s="17"/>
      <c r="C195" s="17" t="s">
        <v>190</v>
      </c>
      <c r="D195" s="10" t="s">
        <v>212</v>
      </c>
      <c r="E195" s="17"/>
      <c r="F195" s="18">
        <f>F196+F198</f>
        <v>0</v>
      </c>
      <c r="G195" s="18">
        <f>G196+G198</f>
        <v>0</v>
      </c>
      <c r="H195" s="18">
        <f>H196+H198</f>
        <v>0</v>
      </c>
    </row>
    <row r="196" spans="1:8" ht="79.2" hidden="1">
      <c r="A196" s="16" t="s">
        <v>133</v>
      </c>
      <c r="B196" s="17"/>
      <c r="C196" s="17" t="s">
        <v>190</v>
      </c>
      <c r="D196" s="10" t="s">
        <v>213</v>
      </c>
      <c r="E196" s="17"/>
      <c r="F196" s="18">
        <f>F197</f>
        <v>0</v>
      </c>
      <c r="G196" s="18">
        <f>G197</f>
        <v>0</v>
      </c>
      <c r="H196" s="18">
        <f>H197</f>
        <v>0</v>
      </c>
    </row>
    <row r="197" spans="1:8" ht="27.6" hidden="1">
      <c r="A197" s="19" t="s">
        <v>24</v>
      </c>
      <c r="B197" s="17"/>
      <c r="C197" s="17" t="s">
        <v>190</v>
      </c>
      <c r="D197" s="10" t="s">
        <v>213</v>
      </c>
      <c r="E197" s="17" t="s">
        <v>25</v>
      </c>
      <c r="F197" s="18"/>
      <c r="G197" s="22">
        <f>F197+F197*0.05</f>
        <v>0</v>
      </c>
      <c r="H197" s="22">
        <f>G197+G197*0.05</f>
        <v>0</v>
      </c>
    </row>
    <row r="198" spans="1:8" ht="79.2" hidden="1">
      <c r="A198" s="16" t="s">
        <v>133</v>
      </c>
      <c r="B198" s="17"/>
      <c r="C198" s="17" t="s">
        <v>190</v>
      </c>
      <c r="D198" s="10" t="s">
        <v>213</v>
      </c>
      <c r="E198" s="17"/>
      <c r="F198" s="18">
        <f>F199</f>
        <v>0</v>
      </c>
      <c r="G198" s="18">
        <f>G199</f>
        <v>0</v>
      </c>
      <c r="H198" s="18">
        <f>H199</f>
        <v>0</v>
      </c>
    </row>
    <row r="199" spans="1:8" ht="27.6" hidden="1">
      <c r="A199" s="19" t="s">
        <v>24</v>
      </c>
      <c r="B199" s="17"/>
      <c r="C199" s="17" t="s">
        <v>190</v>
      </c>
      <c r="D199" s="10" t="s">
        <v>213</v>
      </c>
      <c r="E199" s="17" t="s">
        <v>25</v>
      </c>
      <c r="F199" s="18"/>
      <c r="G199" s="22">
        <f>F199+F199*0.05</f>
        <v>0</v>
      </c>
      <c r="H199" s="22">
        <f>G199+G199*0.05</f>
        <v>0</v>
      </c>
    </row>
    <row r="200" spans="1:8" ht="79.2">
      <c r="A200" s="41" t="s">
        <v>151</v>
      </c>
      <c r="B200" s="17"/>
      <c r="C200" s="9" t="s">
        <v>190</v>
      </c>
      <c r="D200" s="36" t="s">
        <v>152</v>
      </c>
      <c r="E200" s="17"/>
      <c r="F200" s="13">
        <f t="shared" ref="F200:H202" si="22">F201</f>
        <v>107.1</v>
      </c>
      <c r="G200" s="13">
        <f t="shared" si="22"/>
        <v>10.5</v>
      </c>
      <c r="H200" s="13">
        <f t="shared" si="22"/>
        <v>11.025</v>
      </c>
    </row>
    <row r="201" spans="1:8" ht="37.5" customHeight="1">
      <c r="A201" s="38" t="s">
        <v>214</v>
      </c>
      <c r="B201" s="17"/>
      <c r="C201" s="17" t="s">
        <v>190</v>
      </c>
      <c r="D201" s="10" t="s">
        <v>154</v>
      </c>
      <c r="E201" s="17"/>
      <c r="F201" s="18">
        <f t="shared" si="22"/>
        <v>107.1</v>
      </c>
      <c r="G201" s="18">
        <f t="shared" si="22"/>
        <v>10.5</v>
      </c>
      <c r="H201" s="18">
        <f t="shared" si="22"/>
        <v>11.025</v>
      </c>
    </row>
    <row r="202" spans="1:8" ht="92.4">
      <c r="A202" s="16" t="s">
        <v>155</v>
      </c>
      <c r="B202" s="17"/>
      <c r="C202" s="17" t="s">
        <v>190</v>
      </c>
      <c r="D202" s="10" t="s">
        <v>156</v>
      </c>
      <c r="E202" s="17"/>
      <c r="F202" s="18">
        <f t="shared" si="22"/>
        <v>107.1</v>
      </c>
      <c r="G202" s="18">
        <f t="shared" si="22"/>
        <v>10.5</v>
      </c>
      <c r="H202" s="18">
        <f t="shared" si="22"/>
        <v>11.025</v>
      </c>
    </row>
    <row r="203" spans="1:8" ht="27.6">
      <c r="A203" s="19" t="s">
        <v>24</v>
      </c>
      <c r="B203" s="17"/>
      <c r="C203" s="17" t="s">
        <v>190</v>
      </c>
      <c r="D203" s="10" t="s">
        <v>156</v>
      </c>
      <c r="E203" s="17" t="s">
        <v>25</v>
      </c>
      <c r="F203" s="18">
        <v>107.1</v>
      </c>
      <c r="G203" s="18">
        <v>10.5</v>
      </c>
      <c r="H203" s="18">
        <f>G203+G203*0.05</f>
        <v>11.025</v>
      </c>
    </row>
    <row r="204" spans="1:8" s="14" customFormat="1" ht="26.4">
      <c r="A204" s="47" t="s">
        <v>215</v>
      </c>
      <c r="B204" s="9"/>
      <c r="C204" s="9" t="s">
        <v>190</v>
      </c>
      <c r="D204" s="9" t="s">
        <v>54</v>
      </c>
      <c r="E204" s="9"/>
      <c r="F204" s="13">
        <f t="shared" ref="F204:H205" si="23">F205</f>
        <v>1093.3</v>
      </c>
      <c r="G204" s="13">
        <f t="shared" si="23"/>
        <v>944.7</v>
      </c>
      <c r="H204" s="13">
        <f t="shared" si="23"/>
        <v>969.80000000000007</v>
      </c>
    </row>
    <row r="205" spans="1:8" s="14" customFormat="1" ht="26.4">
      <c r="A205" s="12" t="s">
        <v>21</v>
      </c>
      <c r="B205" s="9"/>
      <c r="C205" s="9" t="s">
        <v>190</v>
      </c>
      <c r="D205" s="9" t="s">
        <v>83</v>
      </c>
      <c r="E205" s="9"/>
      <c r="F205" s="13">
        <f t="shared" si="23"/>
        <v>1093.3</v>
      </c>
      <c r="G205" s="13">
        <f t="shared" si="23"/>
        <v>944.7</v>
      </c>
      <c r="H205" s="13">
        <f t="shared" si="23"/>
        <v>969.80000000000007</v>
      </c>
    </row>
    <row r="206" spans="1:8" s="14" customFormat="1" ht="26.4">
      <c r="A206" s="12" t="s">
        <v>21</v>
      </c>
      <c r="B206" s="9"/>
      <c r="C206" s="9" t="s">
        <v>190</v>
      </c>
      <c r="D206" s="9" t="s">
        <v>84</v>
      </c>
      <c r="E206" s="9"/>
      <c r="F206" s="13">
        <f>F207+F210+F212+F214</f>
        <v>1093.3</v>
      </c>
      <c r="G206" s="13">
        <f>G207+G210+G212+G214</f>
        <v>944.7</v>
      </c>
      <c r="H206" s="13">
        <f>H207+H210+H212+H214</f>
        <v>969.80000000000007</v>
      </c>
    </row>
    <row r="207" spans="1:8" s="14" customFormat="1" ht="26.4">
      <c r="A207" s="20" t="s">
        <v>216</v>
      </c>
      <c r="B207" s="17"/>
      <c r="C207" s="17" t="s">
        <v>190</v>
      </c>
      <c r="D207" s="17" t="s">
        <v>217</v>
      </c>
      <c r="E207" s="17"/>
      <c r="F207" s="18">
        <f>F208+F209</f>
        <v>1093.3</v>
      </c>
      <c r="G207" s="18">
        <f>G208+G209</f>
        <v>944.7</v>
      </c>
      <c r="H207" s="18">
        <f>H208+H209</f>
        <v>969.80000000000007</v>
      </c>
    </row>
    <row r="208" spans="1:8" ht="27.6">
      <c r="A208" s="19" t="s">
        <v>24</v>
      </c>
      <c r="B208" s="17"/>
      <c r="C208" s="17" t="s">
        <v>190</v>
      </c>
      <c r="D208" s="17" t="s">
        <v>217</v>
      </c>
      <c r="E208" s="17" t="s">
        <v>25</v>
      </c>
      <c r="F208" s="18">
        <v>1053.3</v>
      </c>
      <c r="G208" s="18">
        <v>902.7</v>
      </c>
      <c r="H208" s="18">
        <v>925.6</v>
      </c>
    </row>
    <row r="209" spans="1:8" ht="26.4">
      <c r="A209" s="21" t="s">
        <v>63</v>
      </c>
      <c r="B209" s="17"/>
      <c r="C209" s="17" t="s">
        <v>190</v>
      </c>
      <c r="D209" s="17" t="s">
        <v>217</v>
      </c>
      <c r="E209" s="17" t="s">
        <v>64</v>
      </c>
      <c r="F209" s="18">
        <v>40</v>
      </c>
      <c r="G209" s="18">
        <f>F209+F209*0.05</f>
        <v>42</v>
      </c>
      <c r="H209" s="18">
        <v>44.2</v>
      </c>
    </row>
    <row r="210" spans="1:8" ht="12" hidden="1" customHeight="1">
      <c r="A210" s="32"/>
      <c r="B210" s="17"/>
      <c r="C210" s="17"/>
      <c r="D210" s="17"/>
      <c r="E210" s="17"/>
      <c r="F210" s="18">
        <f>F211</f>
        <v>0</v>
      </c>
      <c r="G210" s="18">
        <f>G211</f>
        <v>0</v>
      </c>
      <c r="H210" s="18">
        <f>H211</f>
        <v>0</v>
      </c>
    </row>
    <row r="211" spans="1:8" ht="0.75" hidden="1" customHeight="1">
      <c r="A211" s="38"/>
      <c r="B211" s="17"/>
      <c r="C211" s="17"/>
      <c r="D211" s="17"/>
      <c r="E211" s="17"/>
      <c r="F211" s="18"/>
      <c r="G211" s="22">
        <f>F211+F211*0.05</f>
        <v>0</v>
      </c>
      <c r="H211" s="22">
        <f>G211+G211*0.05</f>
        <v>0</v>
      </c>
    </row>
    <row r="212" spans="1:8" hidden="1">
      <c r="A212" s="32"/>
      <c r="B212" s="17"/>
      <c r="C212" s="17"/>
      <c r="D212" s="17"/>
      <c r="E212" s="17"/>
      <c r="F212" s="18">
        <f>F213</f>
        <v>0</v>
      </c>
      <c r="G212" s="18">
        <f>G213</f>
        <v>0</v>
      </c>
      <c r="H212" s="18">
        <f>H213</f>
        <v>0</v>
      </c>
    </row>
    <row r="213" spans="1:8" hidden="1">
      <c r="A213" s="38"/>
      <c r="B213" s="17"/>
      <c r="C213" s="17"/>
      <c r="D213" s="17"/>
      <c r="E213" s="17"/>
      <c r="F213" s="18"/>
      <c r="G213" s="22">
        <f>F213+F213*0.05</f>
        <v>0</v>
      </c>
      <c r="H213" s="22">
        <f>G213+G213*0.05</f>
        <v>0</v>
      </c>
    </row>
    <row r="214" spans="1:8" ht="39.6" hidden="1">
      <c r="A214" s="32" t="s">
        <v>218</v>
      </c>
      <c r="B214" s="17"/>
      <c r="C214" s="17" t="s">
        <v>190</v>
      </c>
      <c r="D214" s="17" t="s">
        <v>219</v>
      </c>
      <c r="E214" s="17"/>
      <c r="F214" s="18">
        <f>F215</f>
        <v>0</v>
      </c>
      <c r="G214" s="18">
        <f>G215</f>
        <v>0</v>
      </c>
      <c r="H214" s="18">
        <f>H215</f>
        <v>0</v>
      </c>
    </row>
    <row r="215" spans="1:8" ht="39.6" hidden="1">
      <c r="A215" s="38" t="s">
        <v>220</v>
      </c>
      <c r="B215" s="17"/>
      <c r="C215" s="17" t="s">
        <v>190</v>
      </c>
      <c r="D215" s="17" t="s">
        <v>219</v>
      </c>
      <c r="E215" s="17" t="s">
        <v>44</v>
      </c>
      <c r="F215" s="18"/>
      <c r="G215" s="22">
        <f>F215+F215*0.05</f>
        <v>0</v>
      </c>
      <c r="H215" s="22">
        <f>G215+G215*0.05</f>
        <v>0</v>
      </c>
    </row>
    <row r="216" spans="1:8" ht="5.25" hidden="1" customHeight="1">
      <c r="A216" s="12"/>
      <c r="B216" s="9"/>
      <c r="C216" s="9"/>
      <c r="D216" s="9"/>
      <c r="E216" s="9"/>
      <c r="F216" s="13">
        <f t="shared" ref="F216:H218" si="24">F217</f>
        <v>0</v>
      </c>
      <c r="G216" s="13">
        <f t="shared" si="24"/>
        <v>0</v>
      </c>
      <c r="H216" s="13">
        <f t="shared" si="24"/>
        <v>0</v>
      </c>
    </row>
    <row r="217" spans="1:8" s="14" customFormat="1" hidden="1">
      <c r="A217" s="12"/>
      <c r="B217" s="9"/>
      <c r="C217" s="9"/>
      <c r="D217" s="9"/>
      <c r="E217" s="9"/>
      <c r="F217" s="13">
        <f t="shared" si="24"/>
        <v>0</v>
      </c>
      <c r="G217" s="13">
        <f t="shared" si="24"/>
        <v>0</v>
      </c>
      <c r="H217" s="13">
        <f t="shared" si="24"/>
        <v>0</v>
      </c>
    </row>
    <row r="218" spans="1:8" hidden="1">
      <c r="A218" s="12"/>
      <c r="B218" s="9"/>
      <c r="C218" s="9"/>
      <c r="D218" s="9"/>
      <c r="E218" s="9"/>
      <c r="F218" s="13">
        <f t="shared" si="24"/>
        <v>0</v>
      </c>
      <c r="G218" s="13">
        <f t="shared" si="24"/>
        <v>0</v>
      </c>
      <c r="H218" s="13">
        <f t="shared" si="24"/>
        <v>0</v>
      </c>
    </row>
    <row r="219" spans="1:8" s="14" customFormat="1" hidden="1">
      <c r="A219" s="47"/>
      <c r="B219" s="9"/>
      <c r="C219" s="9"/>
      <c r="D219" s="9"/>
      <c r="E219" s="9"/>
      <c r="F219" s="13">
        <f>F220+F222+F225+F228</f>
        <v>0</v>
      </c>
      <c r="G219" s="13">
        <f>G220+G222+G225+G228</f>
        <v>0</v>
      </c>
      <c r="H219" s="13">
        <f>H220+H222+H225+H228</f>
        <v>0</v>
      </c>
    </row>
    <row r="220" spans="1:8" hidden="1">
      <c r="A220" s="32"/>
      <c r="B220" s="17"/>
      <c r="C220" s="17"/>
      <c r="D220" s="17"/>
      <c r="E220" s="17"/>
      <c r="F220" s="18">
        <f>F221</f>
        <v>0</v>
      </c>
      <c r="G220" s="18">
        <f>G221</f>
        <v>0</v>
      </c>
      <c r="H220" s="18">
        <f>H221</f>
        <v>0</v>
      </c>
    </row>
    <row r="221" spans="1:8" hidden="1">
      <c r="A221" s="32"/>
      <c r="B221" s="17"/>
      <c r="C221" s="17"/>
      <c r="D221" s="17"/>
      <c r="E221" s="17"/>
      <c r="F221" s="18"/>
      <c r="G221" s="18">
        <f>F221+F221*0.05</f>
        <v>0</v>
      </c>
      <c r="H221" s="18">
        <f>G221+G221*0.05</f>
        <v>0</v>
      </c>
    </row>
    <row r="222" spans="1:8" hidden="1">
      <c r="A222" s="32"/>
      <c r="B222" s="17"/>
      <c r="C222" s="17"/>
      <c r="D222" s="17"/>
      <c r="E222" s="17"/>
      <c r="F222" s="18">
        <f t="shared" ref="F222:H223" si="25">F223</f>
        <v>0</v>
      </c>
      <c r="G222" s="18">
        <f t="shared" si="25"/>
        <v>0</v>
      </c>
      <c r="H222" s="18">
        <f t="shared" si="25"/>
        <v>0</v>
      </c>
    </row>
    <row r="223" spans="1:8" hidden="1">
      <c r="A223" s="38"/>
      <c r="B223" s="17"/>
      <c r="C223" s="17"/>
      <c r="D223" s="17"/>
      <c r="E223" s="17"/>
      <c r="F223" s="18">
        <f t="shared" si="25"/>
        <v>0</v>
      </c>
      <c r="G223" s="18">
        <f t="shared" si="25"/>
        <v>0</v>
      </c>
      <c r="H223" s="18">
        <f t="shared" si="25"/>
        <v>0</v>
      </c>
    </row>
    <row r="224" spans="1:8" hidden="1">
      <c r="A224" s="32"/>
      <c r="B224" s="17"/>
      <c r="C224" s="17"/>
      <c r="D224" s="17"/>
      <c r="E224" s="17"/>
      <c r="F224" s="18"/>
      <c r="G224" s="22">
        <f>F224+F224*0.05</f>
        <v>0</v>
      </c>
      <c r="H224" s="22">
        <f>G224+G224*0.05</f>
        <v>0</v>
      </c>
    </row>
    <row r="225" spans="1:8" hidden="1">
      <c r="A225" s="32"/>
      <c r="B225" s="17"/>
      <c r="C225" s="17"/>
      <c r="D225" s="17"/>
      <c r="E225" s="17"/>
      <c r="F225" s="18">
        <f t="shared" ref="F225:H226" si="26">F226</f>
        <v>0</v>
      </c>
      <c r="G225" s="18">
        <f t="shared" si="26"/>
        <v>0</v>
      </c>
      <c r="H225" s="18">
        <f t="shared" si="26"/>
        <v>0</v>
      </c>
    </row>
    <row r="226" spans="1:8" hidden="1">
      <c r="A226" s="38"/>
      <c r="B226" s="17"/>
      <c r="C226" s="17"/>
      <c r="D226" s="17"/>
      <c r="E226" s="17"/>
      <c r="F226" s="18">
        <f t="shared" si="26"/>
        <v>0</v>
      </c>
      <c r="G226" s="18">
        <f t="shared" si="26"/>
        <v>0</v>
      </c>
      <c r="H226" s="18">
        <f t="shared" si="26"/>
        <v>0</v>
      </c>
    </row>
    <row r="227" spans="1:8" hidden="1">
      <c r="A227" s="32"/>
      <c r="B227" s="17"/>
      <c r="C227" s="17"/>
      <c r="D227" s="17"/>
      <c r="E227" s="17"/>
      <c r="F227" s="18"/>
      <c r="G227" s="22">
        <f>F227+F227*0.05</f>
        <v>0</v>
      </c>
      <c r="H227" s="22">
        <f>G227+G227*0.05</f>
        <v>0</v>
      </c>
    </row>
    <row r="228" spans="1:8" hidden="1">
      <c r="A228" s="32"/>
      <c r="B228" s="17"/>
      <c r="C228" s="17"/>
      <c r="D228" s="17"/>
      <c r="E228" s="17"/>
      <c r="F228" s="18">
        <f t="shared" ref="F228:H229" si="27">F229</f>
        <v>0</v>
      </c>
      <c r="G228" s="18">
        <f t="shared" si="27"/>
        <v>0</v>
      </c>
      <c r="H228" s="18">
        <f t="shared" si="27"/>
        <v>0</v>
      </c>
    </row>
    <row r="229" spans="1:8" hidden="1">
      <c r="A229" s="38"/>
      <c r="B229" s="17"/>
      <c r="C229" s="17"/>
      <c r="D229" s="17"/>
      <c r="E229" s="17"/>
      <c r="F229" s="18">
        <f t="shared" si="27"/>
        <v>0</v>
      </c>
      <c r="G229" s="18">
        <f t="shared" si="27"/>
        <v>0</v>
      </c>
      <c r="H229" s="18">
        <f t="shared" si="27"/>
        <v>0</v>
      </c>
    </row>
    <row r="230" spans="1:8" hidden="1">
      <c r="A230" s="32"/>
      <c r="B230" s="17"/>
      <c r="C230" s="17"/>
      <c r="D230" s="17"/>
      <c r="E230" s="17"/>
      <c r="F230" s="18"/>
      <c r="G230" s="22">
        <f>F230+F230*0.05</f>
        <v>0</v>
      </c>
      <c r="H230" s="22">
        <f>G230+G230*0.05</f>
        <v>0</v>
      </c>
    </row>
    <row r="231" spans="1:8" s="14" customFormat="1">
      <c r="A231" s="12" t="s">
        <v>221</v>
      </c>
      <c r="B231" s="9"/>
      <c r="C231" s="9" t="s">
        <v>222</v>
      </c>
      <c r="D231" s="9"/>
      <c r="E231" s="9"/>
      <c r="F231" s="13">
        <f t="shared" ref="F231:H233" si="28">F232</f>
        <v>2993.8999999999996</v>
      </c>
      <c r="G231" s="13">
        <f t="shared" si="28"/>
        <v>2678.3</v>
      </c>
      <c r="H231" s="13">
        <f t="shared" si="28"/>
        <v>2812.2150000000001</v>
      </c>
    </row>
    <row r="232" spans="1:8" s="14" customFormat="1">
      <c r="A232" s="47" t="s">
        <v>223</v>
      </c>
      <c r="B232" s="9"/>
      <c r="C232" s="9" t="s">
        <v>224</v>
      </c>
      <c r="D232" s="9"/>
      <c r="E232" s="9"/>
      <c r="F232" s="13">
        <f t="shared" si="28"/>
        <v>2993.8999999999996</v>
      </c>
      <c r="G232" s="13">
        <f t="shared" si="28"/>
        <v>2678.3</v>
      </c>
      <c r="H232" s="13">
        <f t="shared" si="28"/>
        <v>2812.2150000000001</v>
      </c>
    </row>
    <row r="233" spans="1:8" s="14" customFormat="1" ht="69" customHeight="1">
      <c r="A233" s="48" t="s">
        <v>225</v>
      </c>
      <c r="B233" s="9"/>
      <c r="C233" s="9" t="s">
        <v>224</v>
      </c>
      <c r="D233" s="9" t="s">
        <v>226</v>
      </c>
      <c r="E233" s="9"/>
      <c r="F233" s="13">
        <f t="shared" si="28"/>
        <v>2993.8999999999996</v>
      </c>
      <c r="G233" s="13">
        <f t="shared" si="28"/>
        <v>2678.3</v>
      </c>
      <c r="H233" s="13">
        <f t="shared" si="28"/>
        <v>2812.2150000000001</v>
      </c>
    </row>
    <row r="234" spans="1:8" s="14" customFormat="1" ht="52.8">
      <c r="A234" s="47" t="s">
        <v>227</v>
      </c>
      <c r="B234" s="9"/>
      <c r="C234" s="9" t="s">
        <v>224</v>
      </c>
      <c r="D234" s="9" t="s">
        <v>228</v>
      </c>
      <c r="E234" s="9"/>
      <c r="F234" s="13">
        <f>F235+F237+F241+F239</f>
        <v>2993.8999999999996</v>
      </c>
      <c r="G234" s="13">
        <f>G235+G237+G241+G239</f>
        <v>2678.3</v>
      </c>
      <c r="H234" s="13">
        <f>H235+H237+H241+H239</f>
        <v>2812.2150000000001</v>
      </c>
    </row>
    <row r="235" spans="1:8" s="14" customFormat="1" ht="39.6">
      <c r="A235" s="32" t="s">
        <v>229</v>
      </c>
      <c r="B235" s="17"/>
      <c r="C235" s="17" t="s">
        <v>224</v>
      </c>
      <c r="D235" s="17" t="s">
        <v>230</v>
      </c>
      <c r="E235" s="17"/>
      <c r="F235" s="18">
        <f>F236</f>
        <v>2107.6999999999998</v>
      </c>
      <c r="G235" s="18">
        <f>G236</f>
        <v>2258.3000000000002</v>
      </c>
      <c r="H235" s="18">
        <f>H236</f>
        <v>2371.2150000000001</v>
      </c>
    </row>
    <row r="236" spans="1:8" ht="41.4">
      <c r="A236" s="19" t="s">
        <v>231</v>
      </c>
      <c r="B236" s="17" t="s">
        <v>232</v>
      </c>
      <c r="C236" s="17" t="s">
        <v>224</v>
      </c>
      <c r="D236" s="17" t="s">
        <v>230</v>
      </c>
      <c r="E236" s="17" t="s">
        <v>233</v>
      </c>
      <c r="F236" s="18">
        <v>2107.6999999999998</v>
      </c>
      <c r="G236" s="18">
        <v>2258.3000000000002</v>
      </c>
      <c r="H236" s="18">
        <f>G236+G236*0.05</f>
        <v>2371.2150000000001</v>
      </c>
    </row>
    <row r="237" spans="1:8" ht="39.6" hidden="1">
      <c r="A237" s="32" t="s">
        <v>234</v>
      </c>
      <c r="B237" s="17"/>
      <c r="C237" s="17" t="s">
        <v>224</v>
      </c>
      <c r="D237" s="10" t="s">
        <v>235</v>
      </c>
      <c r="E237" s="17"/>
      <c r="F237" s="18">
        <f>F238</f>
        <v>0</v>
      </c>
      <c r="G237" s="18">
        <f>G238</f>
        <v>0</v>
      </c>
      <c r="H237" s="18">
        <f>H238</f>
        <v>0</v>
      </c>
    </row>
    <row r="238" spans="1:8" ht="41.4" hidden="1">
      <c r="A238" s="19" t="s">
        <v>231</v>
      </c>
      <c r="B238" s="17"/>
      <c r="C238" s="17" t="s">
        <v>224</v>
      </c>
      <c r="D238" s="10" t="s">
        <v>235</v>
      </c>
      <c r="E238" s="17" t="s">
        <v>233</v>
      </c>
      <c r="F238" s="18"/>
      <c r="G238" s="18">
        <f>F238+F238*0.05</f>
        <v>0</v>
      </c>
      <c r="H238" s="18">
        <f>G238+G238*0.05</f>
        <v>0</v>
      </c>
    </row>
    <row r="239" spans="1:8" ht="39.6">
      <c r="A239" s="32" t="s">
        <v>234</v>
      </c>
      <c r="B239" s="17"/>
      <c r="C239" s="17" t="s">
        <v>224</v>
      </c>
      <c r="D239" s="17" t="s">
        <v>235</v>
      </c>
      <c r="E239" s="17"/>
      <c r="F239" s="18">
        <f>F240</f>
        <v>886.2</v>
      </c>
      <c r="G239" s="18">
        <f>G240</f>
        <v>420</v>
      </c>
      <c r="H239" s="18">
        <f>H240</f>
        <v>441</v>
      </c>
    </row>
    <row r="240" spans="1:8" ht="41.4">
      <c r="A240" s="19" t="s">
        <v>231</v>
      </c>
      <c r="B240" s="17"/>
      <c r="C240" s="17" t="s">
        <v>224</v>
      </c>
      <c r="D240" s="17" t="s">
        <v>235</v>
      </c>
      <c r="E240" s="17" t="s">
        <v>233</v>
      </c>
      <c r="F240" s="18">
        <v>886.2</v>
      </c>
      <c r="G240" s="18">
        <v>420</v>
      </c>
      <c r="H240" s="18">
        <f>G240+G240*0.05</f>
        <v>441</v>
      </c>
    </row>
    <row r="241" spans="1:8" ht="52.8" hidden="1">
      <c r="A241" s="32" t="s">
        <v>236</v>
      </c>
      <c r="B241" s="17"/>
      <c r="C241" s="17" t="s">
        <v>224</v>
      </c>
      <c r="D241" s="17" t="s">
        <v>237</v>
      </c>
      <c r="E241" s="17"/>
      <c r="F241" s="18">
        <f>F242</f>
        <v>0</v>
      </c>
      <c r="G241" s="18">
        <f>G242</f>
        <v>0</v>
      </c>
      <c r="H241" s="18">
        <f>H242</f>
        <v>0</v>
      </c>
    </row>
    <row r="242" spans="1:8" ht="26.4" hidden="1">
      <c r="A242" s="32" t="s">
        <v>238</v>
      </c>
      <c r="B242" s="17"/>
      <c r="C242" s="17" t="s">
        <v>224</v>
      </c>
      <c r="D242" s="17" t="s">
        <v>237</v>
      </c>
      <c r="E242" s="17" t="s">
        <v>239</v>
      </c>
      <c r="F242" s="18"/>
      <c r="G242" s="18">
        <f>F242+F242*0.05</f>
        <v>0</v>
      </c>
      <c r="H242" s="18">
        <f>G242+G242*0.05</f>
        <v>0</v>
      </c>
    </row>
    <row r="243" spans="1:8">
      <c r="A243" s="12" t="s">
        <v>240</v>
      </c>
      <c r="B243" s="9"/>
      <c r="C243" s="9" t="s">
        <v>241</v>
      </c>
      <c r="D243" s="9"/>
      <c r="E243" s="9"/>
      <c r="F243" s="13">
        <f t="shared" ref="F243:H245" si="29">F244</f>
        <v>1000</v>
      </c>
      <c r="G243" s="13">
        <f t="shared" si="29"/>
        <v>630</v>
      </c>
      <c r="H243" s="13">
        <f t="shared" si="29"/>
        <v>661.5</v>
      </c>
    </row>
    <row r="244" spans="1:8">
      <c r="A244" s="47" t="s">
        <v>242</v>
      </c>
      <c r="B244" s="9"/>
      <c r="C244" s="9" t="s">
        <v>243</v>
      </c>
      <c r="D244" s="9"/>
      <c r="E244" s="9"/>
      <c r="F244" s="13">
        <f t="shared" si="29"/>
        <v>1000</v>
      </c>
      <c r="G244" s="13">
        <f t="shared" si="29"/>
        <v>630</v>
      </c>
      <c r="H244" s="13">
        <f t="shared" si="29"/>
        <v>661.5</v>
      </c>
    </row>
    <row r="245" spans="1:8" ht="26.4">
      <c r="A245" s="12" t="s">
        <v>82</v>
      </c>
      <c r="B245" s="9"/>
      <c r="C245" s="9" t="s">
        <v>243</v>
      </c>
      <c r="D245" s="9" t="s">
        <v>54</v>
      </c>
      <c r="E245" s="9"/>
      <c r="F245" s="13">
        <f t="shared" si="29"/>
        <v>1000</v>
      </c>
      <c r="G245" s="13">
        <f t="shared" si="29"/>
        <v>630</v>
      </c>
      <c r="H245" s="13">
        <f t="shared" si="29"/>
        <v>661.5</v>
      </c>
    </row>
    <row r="246" spans="1:8" ht="26.4">
      <c r="A246" s="12" t="s">
        <v>21</v>
      </c>
      <c r="B246" s="9"/>
      <c r="C246" s="9" t="s">
        <v>243</v>
      </c>
      <c r="D246" s="9" t="s">
        <v>83</v>
      </c>
      <c r="E246" s="9"/>
      <c r="F246" s="13">
        <f t="shared" ref="F246:H247" si="30">F248</f>
        <v>1000</v>
      </c>
      <c r="G246" s="13">
        <f t="shared" si="30"/>
        <v>630</v>
      </c>
      <c r="H246" s="13">
        <f t="shared" si="30"/>
        <v>661.5</v>
      </c>
    </row>
    <row r="247" spans="1:8" ht="26.4">
      <c r="A247" s="12" t="s">
        <v>21</v>
      </c>
      <c r="B247" s="9"/>
      <c r="C247" s="9" t="s">
        <v>243</v>
      </c>
      <c r="D247" s="9" t="s">
        <v>84</v>
      </c>
      <c r="E247" s="9"/>
      <c r="F247" s="13">
        <f t="shared" si="30"/>
        <v>1000</v>
      </c>
      <c r="G247" s="13">
        <f t="shared" si="30"/>
        <v>630</v>
      </c>
      <c r="H247" s="13">
        <f t="shared" si="30"/>
        <v>661.5</v>
      </c>
    </row>
    <row r="248" spans="1:8" ht="26.4">
      <c r="A248" s="20" t="s">
        <v>244</v>
      </c>
      <c r="B248" s="17"/>
      <c r="C248" s="17" t="s">
        <v>243</v>
      </c>
      <c r="D248" s="17" t="s">
        <v>245</v>
      </c>
      <c r="E248" s="17"/>
      <c r="F248" s="18">
        <f>F249</f>
        <v>1000</v>
      </c>
      <c r="G248" s="18">
        <f>G249</f>
        <v>630</v>
      </c>
      <c r="H248" s="18">
        <f>H249</f>
        <v>661.5</v>
      </c>
    </row>
    <row r="249" spans="1:8" ht="31.5" customHeight="1">
      <c r="A249" s="21" t="s">
        <v>246</v>
      </c>
      <c r="B249" s="17"/>
      <c r="C249" s="17" t="s">
        <v>243</v>
      </c>
      <c r="D249" s="17" t="s">
        <v>245</v>
      </c>
      <c r="E249" s="17" t="s">
        <v>247</v>
      </c>
      <c r="F249" s="18">
        <v>1000</v>
      </c>
      <c r="G249" s="18">
        <v>630</v>
      </c>
      <c r="H249" s="18">
        <f>G249+G249*0.05</f>
        <v>661.5</v>
      </c>
    </row>
    <row r="250" spans="1:8" hidden="1">
      <c r="A250" s="12" t="s">
        <v>248</v>
      </c>
      <c r="B250" s="9"/>
      <c r="C250" s="9" t="s">
        <v>249</v>
      </c>
      <c r="D250" s="9"/>
      <c r="E250" s="9"/>
      <c r="F250" s="13">
        <f t="shared" ref="F250:H254" si="31">F251</f>
        <v>0</v>
      </c>
      <c r="G250" s="13">
        <f t="shared" si="31"/>
        <v>0</v>
      </c>
      <c r="H250" s="13">
        <f t="shared" si="31"/>
        <v>0</v>
      </c>
    </row>
    <row r="251" spans="1:8" ht="0.75" customHeight="1">
      <c r="A251" s="12"/>
      <c r="B251" s="9"/>
      <c r="C251" s="9"/>
      <c r="D251" s="9"/>
      <c r="E251" s="9"/>
      <c r="F251" s="13">
        <f t="shared" si="31"/>
        <v>0</v>
      </c>
      <c r="G251" s="13">
        <f t="shared" si="31"/>
        <v>0</v>
      </c>
      <c r="H251" s="13">
        <f t="shared" si="31"/>
        <v>0</v>
      </c>
    </row>
    <row r="252" spans="1:8" hidden="1">
      <c r="A252" s="12"/>
      <c r="B252" s="9"/>
      <c r="C252" s="9"/>
      <c r="D252" s="9"/>
      <c r="E252" s="9"/>
      <c r="F252" s="13">
        <f t="shared" si="31"/>
        <v>0</v>
      </c>
      <c r="G252" s="13">
        <f t="shared" si="31"/>
        <v>0</v>
      </c>
      <c r="H252" s="13">
        <f t="shared" si="31"/>
        <v>0</v>
      </c>
    </row>
    <row r="253" spans="1:8" hidden="1">
      <c r="A253" s="41"/>
      <c r="B253" s="9"/>
      <c r="C253" s="9"/>
      <c r="D253" s="9"/>
      <c r="E253" s="9"/>
      <c r="F253" s="13">
        <f t="shared" si="31"/>
        <v>0</v>
      </c>
      <c r="G253" s="13">
        <f t="shared" si="31"/>
        <v>0</v>
      </c>
      <c r="H253" s="13">
        <f t="shared" si="31"/>
        <v>0</v>
      </c>
    </row>
    <row r="254" spans="1:8" hidden="1">
      <c r="A254" s="20"/>
      <c r="B254" s="17"/>
      <c r="C254" s="17"/>
      <c r="D254" s="17"/>
      <c r="E254" s="17"/>
      <c r="F254" s="18">
        <f t="shared" si="31"/>
        <v>0</v>
      </c>
      <c r="G254" s="18">
        <f t="shared" si="31"/>
        <v>0</v>
      </c>
      <c r="H254" s="18">
        <f t="shared" si="31"/>
        <v>0</v>
      </c>
    </row>
    <row r="255" spans="1:8" hidden="1">
      <c r="A255" s="20"/>
      <c r="B255" s="17"/>
      <c r="C255" s="17"/>
      <c r="D255" s="17"/>
      <c r="E255" s="17"/>
      <c r="F255" s="18"/>
      <c r="G255" s="18">
        <f>F255+F255*0.05</f>
        <v>0</v>
      </c>
      <c r="H255" s="18">
        <f>G255+G255*0.05</f>
        <v>0</v>
      </c>
    </row>
    <row r="256" spans="1:8">
      <c r="A256" s="12" t="s">
        <v>250</v>
      </c>
      <c r="B256" s="9"/>
      <c r="C256" s="9" t="s">
        <v>251</v>
      </c>
      <c r="D256" s="9"/>
      <c r="E256" s="9"/>
      <c r="F256" s="13">
        <f>F257</f>
        <v>2779.8</v>
      </c>
      <c r="G256" s="13">
        <f>G257</f>
        <v>1661.1</v>
      </c>
      <c r="H256" s="13">
        <f>H257</f>
        <v>1559.5</v>
      </c>
    </row>
    <row r="257" spans="1:8">
      <c r="A257" s="47" t="s">
        <v>252</v>
      </c>
      <c r="B257" s="9"/>
      <c r="C257" s="9" t="s">
        <v>253</v>
      </c>
      <c r="D257" s="9"/>
      <c r="E257" s="9"/>
      <c r="F257" s="13">
        <f>F264</f>
        <v>2779.8</v>
      </c>
      <c r="G257" s="13">
        <f>G258+G270</f>
        <v>1661.1</v>
      </c>
      <c r="H257" s="13">
        <f>H258+H270</f>
        <v>1559.5</v>
      </c>
    </row>
    <row r="258" spans="1:8" s="14" customFormat="1" ht="0.75" customHeight="1">
      <c r="A258" s="48" t="s">
        <v>254</v>
      </c>
      <c r="B258" s="9"/>
      <c r="C258" s="9" t="s">
        <v>253</v>
      </c>
      <c r="D258" s="9" t="s">
        <v>255</v>
      </c>
      <c r="E258" s="9"/>
      <c r="F258" s="13">
        <f>F259</f>
        <v>0</v>
      </c>
      <c r="G258" s="13">
        <f>G259</f>
        <v>0</v>
      </c>
      <c r="H258" s="13">
        <f>H259</f>
        <v>0</v>
      </c>
    </row>
    <row r="259" spans="1:8" s="14" customFormat="1" ht="39.6" hidden="1">
      <c r="A259" s="47" t="s">
        <v>256</v>
      </c>
      <c r="B259" s="9"/>
      <c r="C259" s="9" t="s">
        <v>253</v>
      </c>
      <c r="D259" s="9" t="s">
        <v>257</v>
      </c>
      <c r="E259" s="9"/>
      <c r="F259" s="13">
        <f>F260+F262</f>
        <v>0</v>
      </c>
      <c r="G259" s="13">
        <f>G260+G262</f>
        <v>0</v>
      </c>
      <c r="H259" s="13">
        <f>H260+H262</f>
        <v>0</v>
      </c>
    </row>
    <row r="260" spans="1:8" s="14" customFormat="1" ht="39.6" hidden="1">
      <c r="A260" s="32" t="s">
        <v>258</v>
      </c>
      <c r="B260" s="17"/>
      <c r="C260" s="17" t="s">
        <v>253</v>
      </c>
      <c r="D260" s="17" t="s">
        <v>259</v>
      </c>
      <c r="E260" s="17"/>
      <c r="F260" s="18">
        <f>F261</f>
        <v>0</v>
      </c>
      <c r="G260" s="18">
        <f>G261</f>
        <v>0</v>
      </c>
      <c r="H260" s="18">
        <f>H261</f>
        <v>0</v>
      </c>
    </row>
    <row r="261" spans="1:8" ht="27.6" hidden="1">
      <c r="A261" s="19" t="s">
        <v>24</v>
      </c>
      <c r="B261" s="17"/>
      <c r="C261" s="17" t="s">
        <v>253</v>
      </c>
      <c r="D261" s="17" t="s">
        <v>259</v>
      </c>
      <c r="E261" s="17" t="s">
        <v>25</v>
      </c>
      <c r="F261" s="18"/>
      <c r="G261" s="18">
        <f>F261+F261*0.05</f>
        <v>0</v>
      </c>
      <c r="H261" s="18">
        <f>G261+G261*0.05</f>
        <v>0</v>
      </c>
    </row>
    <row r="262" spans="1:8" ht="52.8" hidden="1">
      <c r="A262" s="32" t="s">
        <v>236</v>
      </c>
      <c r="B262" s="17"/>
      <c r="C262" s="17" t="s">
        <v>253</v>
      </c>
      <c r="D262" s="17" t="s">
        <v>260</v>
      </c>
      <c r="E262" s="17"/>
      <c r="F262" s="18">
        <f>F263</f>
        <v>0</v>
      </c>
      <c r="G262" s="18">
        <f>G263</f>
        <v>0</v>
      </c>
      <c r="H262" s="18">
        <f>H263</f>
        <v>0</v>
      </c>
    </row>
    <row r="263" spans="1:8" ht="39.6" hidden="1">
      <c r="A263" s="32" t="s">
        <v>261</v>
      </c>
      <c r="B263" s="17"/>
      <c r="C263" s="17" t="s">
        <v>253</v>
      </c>
      <c r="D263" s="17" t="s">
        <v>260</v>
      </c>
      <c r="E263" s="17" t="s">
        <v>25</v>
      </c>
      <c r="F263" s="18"/>
      <c r="G263" s="18">
        <f>F263+F263*0.05</f>
        <v>0</v>
      </c>
      <c r="H263" s="18">
        <f>G263+G263*0.05</f>
        <v>0</v>
      </c>
    </row>
    <row r="264" spans="1:8" ht="26.4">
      <c r="A264" s="12" t="s">
        <v>82</v>
      </c>
      <c r="B264" s="9"/>
      <c r="C264" s="9" t="s">
        <v>253</v>
      </c>
      <c r="D264" s="9" t="s">
        <v>54</v>
      </c>
      <c r="E264" s="9"/>
      <c r="F264" s="13">
        <f>F265</f>
        <v>2779.8</v>
      </c>
      <c r="G264" s="13">
        <f>G265</f>
        <v>1661.1</v>
      </c>
      <c r="H264" s="13">
        <f>H265</f>
        <v>1559.5</v>
      </c>
    </row>
    <row r="265" spans="1:8" ht="26.4">
      <c r="A265" s="12" t="s">
        <v>21</v>
      </c>
      <c r="B265" s="9"/>
      <c r="C265" s="9" t="s">
        <v>253</v>
      </c>
      <c r="D265" s="9" t="s">
        <v>83</v>
      </c>
      <c r="E265" s="9"/>
      <c r="F265" s="13">
        <f>F268+F270+F272</f>
        <v>2779.8</v>
      </c>
      <c r="G265" s="13">
        <f>G268+G270+G266</f>
        <v>1661.1</v>
      </c>
      <c r="H265" s="13">
        <f>H268+H270+H266</f>
        <v>1559.5</v>
      </c>
    </row>
    <row r="266" spans="1:8" ht="0.75" customHeight="1">
      <c r="A266" s="32"/>
      <c r="B266" s="9"/>
      <c r="C266" s="17"/>
      <c r="D266" s="17"/>
      <c r="E266" s="17"/>
      <c r="F266" s="13">
        <f>F267</f>
        <v>0</v>
      </c>
      <c r="G266" s="13">
        <f>G267</f>
        <v>0</v>
      </c>
      <c r="H266" s="13">
        <f>H267</f>
        <v>0</v>
      </c>
    </row>
    <row r="267" spans="1:8" hidden="1">
      <c r="A267" s="32"/>
      <c r="B267" s="9"/>
      <c r="C267" s="17"/>
      <c r="D267" s="17"/>
      <c r="E267" s="17"/>
      <c r="F267" s="18"/>
      <c r="G267" s="18">
        <f>F267+F267*0.05</f>
        <v>0</v>
      </c>
      <c r="H267" s="18">
        <f>G267+G267*0.05</f>
        <v>0</v>
      </c>
    </row>
    <row r="268" spans="1:8" hidden="1">
      <c r="A268" s="32"/>
      <c r="B268" s="17"/>
      <c r="C268" s="17"/>
      <c r="D268" s="17"/>
      <c r="E268" s="17"/>
      <c r="F268" s="18">
        <f>F269</f>
        <v>0</v>
      </c>
      <c r="G268" s="18">
        <f>G269</f>
        <v>0</v>
      </c>
      <c r="H268" s="18">
        <f>H269</f>
        <v>0</v>
      </c>
    </row>
    <row r="269" spans="1:8" hidden="1">
      <c r="A269" s="32"/>
      <c r="B269" s="17"/>
      <c r="C269" s="17"/>
      <c r="D269" s="17"/>
      <c r="E269" s="17"/>
      <c r="F269" s="18"/>
      <c r="G269" s="18">
        <f>F269+F269*0.05</f>
        <v>0</v>
      </c>
      <c r="H269" s="18">
        <f>G269+G269*0.05</f>
        <v>0</v>
      </c>
    </row>
    <row r="270" spans="1:8" ht="39.6">
      <c r="A270" s="32" t="s">
        <v>229</v>
      </c>
      <c r="B270" s="17"/>
      <c r="C270" s="17" t="s">
        <v>253</v>
      </c>
      <c r="D270" s="17" t="s">
        <v>262</v>
      </c>
      <c r="E270" s="17"/>
      <c r="F270" s="18">
        <f>F271</f>
        <v>2376.8000000000002</v>
      </c>
      <c r="G270" s="18">
        <f>G271</f>
        <v>1661.1</v>
      </c>
      <c r="H270" s="18">
        <f>H271</f>
        <v>1559.5</v>
      </c>
    </row>
    <row r="271" spans="1:8" ht="39.6">
      <c r="A271" s="68" t="s">
        <v>231</v>
      </c>
      <c r="B271" s="17"/>
      <c r="C271" s="17" t="s">
        <v>253</v>
      </c>
      <c r="D271" s="17" t="s">
        <v>262</v>
      </c>
      <c r="E271" s="17" t="s">
        <v>233</v>
      </c>
      <c r="F271" s="18">
        <v>2376.8000000000002</v>
      </c>
      <c r="G271" s="18">
        <v>1661.1</v>
      </c>
      <c r="H271" s="18">
        <v>1559.5</v>
      </c>
    </row>
    <row r="272" spans="1:8" ht="39.6">
      <c r="A272" s="70" t="s">
        <v>272</v>
      </c>
      <c r="B272" s="17"/>
      <c r="C272" s="17" t="s">
        <v>253</v>
      </c>
      <c r="D272" s="67" t="s">
        <v>274</v>
      </c>
      <c r="E272" s="17"/>
      <c r="F272" s="18">
        <v>403</v>
      </c>
      <c r="G272" s="18"/>
      <c r="H272" s="18"/>
    </row>
    <row r="273" spans="1:8" ht="66">
      <c r="A273" s="71" t="s">
        <v>273</v>
      </c>
      <c r="B273" s="17"/>
      <c r="C273" s="17" t="s">
        <v>253</v>
      </c>
      <c r="D273" s="67" t="s">
        <v>274</v>
      </c>
      <c r="E273" s="17" t="s">
        <v>233</v>
      </c>
      <c r="F273" s="18">
        <v>403</v>
      </c>
      <c r="G273" s="18"/>
      <c r="H273" s="18"/>
    </row>
    <row r="274" spans="1:8">
      <c r="A274" s="68" t="s">
        <v>263</v>
      </c>
      <c r="B274" s="17"/>
      <c r="C274" s="17"/>
      <c r="D274" s="17"/>
      <c r="E274" s="17"/>
      <c r="F274" s="18"/>
      <c r="G274" s="18">
        <v>176</v>
      </c>
      <c r="H274" s="18">
        <v>369</v>
      </c>
    </row>
    <row r="275" spans="1:8">
      <c r="A275" s="12" t="s">
        <v>264</v>
      </c>
      <c r="B275" s="9"/>
      <c r="C275" s="9"/>
      <c r="D275" s="9"/>
      <c r="E275" s="9"/>
      <c r="F275" s="13">
        <f>F14</f>
        <v>28350.3</v>
      </c>
      <c r="G275" s="13">
        <f>G14</f>
        <v>19279.96</v>
      </c>
      <c r="H275" s="13">
        <f>H14</f>
        <v>17777.038</v>
      </c>
    </row>
  </sheetData>
  <sheetProtection selectLockedCells="1" selectUnlockedCells="1"/>
  <autoFilter ref="A13:F275"/>
  <mergeCells count="9">
    <mergeCell ref="A7:F7"/>
    <mergeCell ref="A10:A12"/>
    <mergeCell ref="B10:B12"/>
    <mergeCell ref="C10:C12"/>
    <mergeCell ref="D10:D12"/>
    <mergeCell ref="E10:E12"/>
    <mergeCell ref="F10:H11"/>
    <mergeCell ref="G7:H7"/>
    <mergeCell ref="A8:H8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Прил.8Ведомств на 2020,)</vt:lpstr>
      <vt:lpstr>'Прил.8Ведомств на 2020,)'!__xlnm._FilterDatabase</vt:lpstr>
      <vt:lpstr>__xlnm._FilterDatabase_1</vt:lpstr>
      <vt:lpstr>'Прил.8Ведомств на 2020,)'!__xlnm.Print_Area</vt:lpstr>
      <vt:lpstr>'Прил.8Ведомств на 2020,)'!__xlnm.Print_Titles</vt:lpstr>
      <vt:lpstr>'Прил.8Ведомств на 2020,)'!Print_Titles_0</vt:lpstr>
      <vt:lpstr>'Прил.8Ведомств на 2020,)'!Print_Titles_0_0</vt:lpstr>
      <vt:lpstr>'Прил.8Ведомств на 2020,)'!Заголовки_для_печати</vt:lpstr>
      <vt:lpstr>'Прил.8Ведомств на 2020,)'!Область_печати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2020-02-04T07:16:00Z</cp:lastPrinted>
  <dcterms:created xsi:type="dcterms:W3CDTF">2019-11-11T13:37:51Z</dcterms:created>
  <dcterms:modified xsi:type="dcterms:W3CDTF">2020-04-01T06:18:16Z</dcterms:modified>
</cp:coreProperties>
</file>