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 на 2020,)" sheetId="1" r:id="rId1"/>
    <sheet name="Прил.9 Ведомств октябрь" sheetId="2" r:id="rId2"/>
  </sheets>
  <definedNames>
    <definedName name="__xlnm._FilterDatabase" localSheetId="0">'Прил.9 Ведомств на 2020,)'!$A$13:$F$277</definedName>
    <definedName name="__xlnm._FilterDatabase" localSheetId="1">'Прил.9 Ведомств октябрь'!$A$13:$F$273</definedName>
    <definedName name="__xlnm._FilterDatabase_1">'Прил.9 Ведомств на 2020,)'!$A$13:$F$277</definedName>
    <definedName name="__xlnm._FilterDatabase_1_1">'Прил.9 Ведомств октябрь'!$A$13:$F$273</definedName>
    <definedName name="__xlnm.Print_Area" localSheetId="0">'Прил.9 Ведомств на 2020,)'!$A$1:$F$277</definedName>
    <definedName name="__xlnm.Print_Area" localSheetId="1">'Прил.9 Ведомств октябрь'!$A$1:$F$273</definedName>
    <definedName name="__xlnm.Print_Titles" localSheetId="0">'Прил.9 Ведомств на 2020,)'!$10:$13</definedName>
    <definedName name="__xlnm.Print_Titles" localSheetId="1">'Прил.9 Ведомств октябрь'!$10:$13</definedName>
    <definedName name="_xlnm._FilterDatabase" localSheetId="0" hidden="1">'Прил.9 Ведомств на 2020,)'!$A$13:$F$277</definedName>
    <definedName name="_xlnm._FilterDatabase" localSheetId="1" hidden="1">'Прил.9 Ведомств октябрь'!$A$13:$F$273</definedName>
    <definedName name="Print_Titles_0" localSheetId="0">'Прил.9 Ведомств на 2020,)'!$10:$13</definedName>
    <definedName name="Print_Titles_0" localSheetId="1">'Прил.9 Ведомств октябрь'!$10:$13</definedName>
    <definedName name="Print_Titles_0_0" localSheetId="0">'Прил.9 Ведомств на 2020,)'!$10:$13</definedName>
    <definedName name="Print_Titles_0_0" localSheetId="1">'Прил.9 Ведомств октябрь'!$10:$13</definedName>
    <definedName name="_xlnm.Print_Titles" localSheetId="0">'Прил.9 Ведомств на 2020,)'!$10:$13</definedName>
    <definedName name="_xlnm.Print_Titles" localSheetId="1">'Прил.9 Ведомств октябрь'!$10:$13</definedName>
    <definedName name="_xlnm.Print_Area" localSheetId="0">'Прил.9 Ведомств на 2020,)'!$A$1:$H$277</definedName>
    <definedName name="_xlnm.Print_Area" localSheetId="1">'Прил.9 Ведомств октябрь'!$A$1:$F$273</definedName>
  </definedNames>
  <calcPr calcId="125725" iterateDelta="1E-4"/>
</workbook>
</file>

<file path=xl/calcChain.xml><?xml version="1.0" encoding="utf-8"?>
<calcChain xmlns="http://schemas.openxmlformats.org/spreadsheetml/2006/main">
  <c r="F90" i="1"/>
  <c r="G206"/>
  <c r="G110"/>
  <c r="F26"/>
  <c r="F20" i="2" l="1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G21"/>
  <c r="H21" s="1"/>
  <c r="H20" s="1"/>
  <c r="H19" s="1"/>
  <c r="H18" s="1"/>
  <c r="H17" s="1"/>
  <c r="H16" s="1"/>
  <c r="G26"/>
  <c r="F28"/>
  <c r="G29"/>
  <c r="H29" s="1"/>
  <c r="H28" s="1"/>
  <c r="F32"/>
  <c r="H33"/>
  <c r="H34"/>
  <c r="K34"/>
  <c r="F35"/>
  <c r="G36"/>
  <c r="G35" s="1"/>
  <c r="H36"/>
  <c r="H35" s="1"/>
  <c r="F37"/>
  <c r="G37"/>
  <c r="G38"/>
  <c r="H38" s="1"/>
  <c r="H37" s="1"/>
  <c r="F43"/>
  <c r="G44"/>
  <c r="G43" s="1"/>
  <c r="H44"/>
  <c r="H43" s="1"/>
  <c r="F45"/>
  <c r="G46"/>
  <c r="H46" s="1"/>
  <c r="H45" s="1"/>
  <c r="H47"/>
  <c r="F48"/>
  <c r="F47" s="1"/>
  <c r="G48"/>
  <c r="G47" s="1"/>
  <c r="G49"/>
  <c r="H49" s="1"/>
  <c r="H48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7"/>
  <c r="H86" s="1"/>
  <c r="H85" s="1"/>
  <c r="H84" s="1"/>
  <c r="F91"/>
  <c r="F89" s="1"/>
  <c r="F88" s="1"/>
  <c r="G91"/>
  <c r="G90" s="1"/>
  <c r="G89" s="1"/>
  <c r="G88" s="1"/>
  <c r="H92"/>
  <c r="H91" s="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F105" s="1"/>
  <c r="H110"/>
  <c r="F112"/>
  <c r="G113"/>
  <c r="G112" s="1"/>
  <c r="F114"/>
  <c r="G115"/>
  <c r="H115" s="1"/>
  <c r="H114" s="1"/>
  <c r="F118"/>
  <c r="F117" s="1"/>
  <c r="F116" s="1"/>
  <c r="G119"/>
  <c r="G118" s="1"/>
  <c r="G117" s="1"/>
  <c r="G116" s="1"/>
  <c r="H119"/>
  <c r="H118" s="1"/>
  <c r="H117" s="1"/>
  <c r="H116" s="1"/>
  <c r="H121"/>
  <c r="H120" s="1"/>
  <c r="F122"/>
  <c r="F121" s="1"/>
  <c r="F120" s="1"/>
  <c r="G122"/>
  <c r="G121" s="1"/>
  <c r="G120" s="1"/>
  <c r="G123"/>
  <c r="H123" s="1"/>
  <c r="H122" s="1"/>
  <c r="F126"/>
  <c r="F125" s="1"/>
  <c r="F124" s="1"/>
  <c r="G127"/>
  <c r="G126" s="1"/>
  <c r="G125" s="1"/>
  <c r="G124" s="1"/>
  <c r="H127"/>
  <c r="H126" s="1"/>
  <c r="H125" s="1"/>
  <c r="H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H158"/>
  <c r="H157" s="1"/>
  <c r="H156" s="1"/>
  <c r="F159"/>
  <c r="F158" s="1"/>
  <c r="F157" s="1"/>
  <c r="F156" s="1"/>
  <c r="G159"/>
  <c r="G158" s="1"/>
  <c r="G157" s="1"/>
  <c r="G156" s="1"/>
  <c r="H160"/>
  <c r="H159" s="1"/>
  <c r="F163"/>
  <c r="G163"/>
  <c r="H164"/>
  <c r="H163" s="1"/>
  <c r="F165"/>
  <c r="H166"/>
  <c r="H165" s="1"/>
  <c r="F167"/>
  <c r="G167"/>
  <c r="H167"/>
  <c r="F172"/>
  <c r="F171" s="1"/>
  <c r="F170" s="1"/>
  <c r="G172"/>
  <c r="G171" s="1"/>
  <c r="F177"/>
  <c r="G178"/>
  <c r="H178" s="1"/>
  <c r="H177" s="1"/>
  <c r="F179"/>
  <c r="G179"/>
  <c r="H180"/>
  <c r="H179" s="1"/>
  <c r="H176" s="1"/>
  <c r="H175" s="1"/>
  <c r="F183"/>
  <c r="F182" s="1"/>
  <c r="G184"/>
  <c r="G183" s="1"/>
  <c r="G182" s="1"/>
  <c r="H184"/>
  <c r="H183" s="1"/>
  <c r="H182" s="1"/>
  <c r="F186"/>
  <c r="G187"/>
  <c r="G186" s="1"/>
  <c r="F188"/>
  <c r="G189"/>
  <c r="H189" s="1"/>
  <c r="H188" s="1"/>
  <c r="F192"/>
  <c r="F191" s="1"/>
  <c r="F190" s="1"/>
  <c r="G193"/>
  <c r="G192" s="1"/>
  <c r="H193"/>
  <c r="H192" s="1"/>
  <c r="F194"/>
  <c r="G195"/>
  <c r="H195" s="1"/>
  <c r="H194" s="1"/>
  <c r="F198"/>
  <c r="G199"/>
  <c r="G198" s="1"/>
  <c r="F200"/>
  <c r="G201"/>
  <c r="H201" s="1"/>
  <c r="H200" s="1"/>
  <c r="F204"/>
  <c r="F203" s="1"/>
  <c r="F202" s="1"/>
  <c r="G204"/>
  <c r="G203" s="1"/>
  <c r="G202" s="1"/>
  <c r="F209"/>
  <c r="G211"/>
  <c r="G209" s="1"/>
  <c r="F212"/>
  <c r="G213"/>
  <c r="H213" s="1"/>
  <c r="H212" s="1"/>
  <c r="F214"/>
  <c r="G215"/>
  <c r="G214" s="1"/>
  <c r="H215"/>
  <c r="H214" s="1"/>
  <c r="F216"/>
  <c r="G216"/>
  <c r="G217"/>
  <c r="H217" s="1"/>
  <c r="H216" s="1"/>
  <c r="F222"/>
  <c r="G223"/>
  <c r="G222" s="1"/>
  <c r="H223"/>
  <c r="H222" s="1"/>
  <c r="F225"/>
  <c r="F224" s="1"/>
  <c r="G226"/>
  <c r="G225" s="1"/>
  <c r="G224" s="1"/>
  <c r="H226"/>
  <c r="H225" s="1"/>
  <c r="H224" s="1"/>
  <c r="F228"/>
  <c r="F227" s="1"/>
  <c r="G229"/>
  <c r="G228" s="1"/>
  <c r="G227" s="1"/>
  <c r="G230"/>
  <c r="F231"/>
  <c r="F230" s="1"/>
  <c r="G232"/>
  <c r="G231" s="1"/>
  <c r="F237"/>
  <c r="H238"/>
  <c r="H237" s="1"/>
  <c r="F239"/>
  <c r="G240"/>
  <c r="G239" s="1"/>
  <c r="F241"/>
  <c r="H242"/>
  <c r="H241" s="1"/>
  <c r="F243"/>
  <c r="G244"/>
  <c r="G243" s="1"/>
  <c r="H244"/>
  <c r="H243" s="1"/>
  <c r="F249"/>
  <c r="F250"/>
  <c r="F248" s="1"/>
  <c r="F247" s="1"/>
  <c r="F246" s="1"/>
  <c r="F245" s="1"/>
  <c r="G250"/>
  <c r="G248" s="1"/>
  <c r="G247" s="1"/>
  <c r="G246" s="1"/>
  <c r="G245" s="1"/>
  <c r="H251"/>
  <c r="H249" s="1"/>
  <c r="F256"/>
  <c r="F255" s="1"/>
  <c r="F254" s="1"/>
  <c r="F253" s="1"/>
  <c r="F252" s="1"/>
  <c r="G257"/>
  <c r="H257" s="1"/>
  <c r="H256" s="1"/>
  <c r="H255" s="1"/>
  <c r="H254" s="1"/>
  <c r="H253" s="1"/>
  <c r="H252" s="1"/>
  <c r="F262"/>
  <c r="G263"/>
  <c r="G262" s="1"/>
  <c r="F264"/>
  <c r="G265"/>
  <c r="H265" s="1"/>
  <c r="H264" s="1"/>
  <c r="F268"/>
  <c r="G269"/>
  <c r="G268" s="1"/>
  <c r="H269"/>
  <c r="H268" s="1"/>
  <c r="F270"/>
  <c r="G271"/>
  <c r="H271" s="1"/>
  <c r="H270" s="1"/>
  <c r="F272"/>
  <c r="F267" s="1"/>
  <c r="G272"/>
  <c r="H152" l="1"/>
  <c r="H149" s="1"/>
  <c r="H148" s="1"/>
  <c r="H147" s="1"/>
  <c r="H205"/>
  <c r="H204" s="1"/>
  <c r="H203" s="1"/>
  <c r="H202" s="1"/>
  <c r="G165"/>
  <c r="G162" s="1"/>
  <c r="G161" s="1"/>
  <c r="G154"/>
  <c r="F149"/>
  <c r="F148" s="1"/>
  <c r="F147" s="1"/>
  <c r="G136"/>
  <c r="H145"/>
  <c r="H144" s="1"/>
  <c r="H143" s="1"/>
  <c r="H142" s="1"/>
  <c r="H141" s="1"/>
  <c r="H135"/>
  <c r="H134" s="1"/>
  <c r="H133" s="1"/>
  <c r="H132" s="1"/>
  <c r="F42"/>
  <c r="F41" s="1"/>
  <c r="F40" s="1"/>
  <c r="F39" s="1"/>
  <c r="H191"/>
  <c r="H190" s="1"/>
  <c r="G83"/>
  <c r="G82" s="1"/>
  <c r="F83"/>
  <c r="H72"/>
  <c r="H71" s="1"/>
  <c r="H70" s="1"/>
  <c r="H69" s="1"/>
  <c r="H42"/>
  <c r="H41" s="1"/>
  <c r="H40" s="1"/>
  <c r="H39" s="1"/>
  <c r="H32"/>
  <c r="H31" s="1"/>
  <c r="H30" s="1"/>
  <c r="H23" s="1"/>
  <c r="H22" s="1"/>
  <c r="F31"/>
  <c r="F30" s="1"/>
  <c r="F257" i="2"/>
  <c r="F256" s="1"/>
  <c r="F219"/>
  <c r="F218" s="1"/>
  <c r="F217" s="1"/>
  <c r="F216" s="1"/>
  <c r="H160"/>
  <c r="H159" s="1"/>
  <c r="F23"/>
  <c r="F22" s="1"/>
  <c r="H272" i="1"/>
  <c r="H267" s="1"/>
  <c r="H266" s="1"/>
  <c r="F266"/>
  <c r="F259" s="1"/>
  <c r="H263"/>
  <c r="H262" s="1"/>
  <c r="H261" s="1"/>
  <c r="H260" s="1"/>
  <c r="H259" s="1"/>
  <c r="H258" s="1"/>
  <c r="F261"/>
  <c r="F260" s="1"/>
  <c r="F258" s="1"/>
  <c r="G256"/>
  <c r="G255" s="1"/>
  <c r="G254" s="1"/>
  <c r="G253" s="1"/>
  <c r="G252" s="1"/>
  <c r="G249"/>
  <c r="H240"/>
  <c r="H239" s="1"/>
  <c r="F236"/>
  <c r="F235" s="1"/>
  <c r="F234" s="1"/>
  <c r="F233" s="1"/>
  <c r="G237"/>
  <c r="H232"/>
  <c r="H231" s="1"/>
  <c r="H230" s="1"/>
  <c r="H229"/>
  <c r="H228" s="1"/>
  <c r="H227" s="1"/>
  <c r="H221" s="1"/>
  <c r="H220" s="1"/>
  <c r="H219" s="1"/>
  <c r="H218" s="1"/>
  <c r="H209"/>
  <c r="F208"/>
  <c r="F207" s="1"/>
  <c r="F206" s="1"/>
  <c r="H199"/>
  <c r="H198" s="1"/>
  <c r="H197" s="1"/>
  <c r="H196" s="1"/>
  <c r="F197"/>
  <c r="F196" s="1"/>
  <c r="H187"/>
  <c r="H186" s="1"/>
  <c r="H185" s="1"/>
  <c r="H181" s="1"/>
  <c r="F185"/>
  <c r="F181" s="1"/>
  <c r="F176"/>
  <c r="F175" s="1"/>
  <c r="G177"/>
  <c r="G176" s="1"/>
  <c r="G175" s="1"/>
  <c r="H173"/>
  <c r="H172" s="1"/>
  <c r="H171" s="1"/>
  <c r="H140"/>
  <c r="H139" s="1"/>
  <c r="H138" s="1"/>
  <c r="H137" s="1"/>
  <c r="H113"/>
  <c r="H112" s="1"/>
  <c r="F104"/>
  <c r="F103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8"/>
  <c r="H57" s="1"/>
  <c r="H56" s="1"/>
  <c r="H55" s="1"/>
  <c r="G32"/>
  <c r="G31" s="1"/>
  <c r="G30" s="1"/>
  <c r="H27"/>
  <c r="H26" s="1"/>
  <c r="H25" s="1"/>
  <c r="H24" s="1"/>
  <c r="F25"/>
  <c r="F24" s="1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1" i="1"/>
  <c r="G260" s="1"/>
  <c r="G259" s="1"/>
  <c r="G258" s="1"/>
  <c r="G208"/>
  <c r="G207" s="1"/>
  <c r="H162"/>
  <c r="H161" s="1"/>
  <c r="G25"/>
  <c r="G24" s="1"/>
  <c r="H236"/>
  <c r="H235" s="1"/>
  <c r="H234" s="1"/>
  <c r="H233" s="1"/>
  <c r="G221"/>
  <c r="G220" s="1"/>
  <c r="G219" s="1"/>
  <c r="G218" s="1"/>
  <c r="H208"/>
  <c r="H207" s="1"/>
  <c r="H206" s="1"/>
  <c r="F169"/>
  <c r="H136"/>
  <c r="F136"/>
  <c r="H83"/>
  <c r="H54"/>
  <c r="H250"/>
  <c r="H248" s="1"/>
  <c r="H247" s="1"/>
  <c r="H246" s="1"/>
  <c r="H245" s="1"/>
  <c r="F221"/>
  <c r="F220" s="1"/>
  <c r="F219" s="1"/>
  <c r="F218" s="1"/>
  <c r="H104"/>
  <c r="H103" s="1"/>
  <c r="H97"/>
  <c r="H96" s="1"/>
  <c r="H95" s="1"/>
  <c r="F54"/>
  <c r="F15" s="1"/>
  <c r="H219" i="2"/>
  <c r="H218" s="1"/>
  <c r="H217" s="1"/>
  <c r="H216" s="1"/>
  <c r="H179"/>
  <c r="H167" s="1"/>
  <c r="G103"/>
  <c r="G270" i="1"/>
  <c r="G267" s="1"/>
  <c r="G266" s="1"/>
  <c r="G264"/>
  <c r="G241"/>
  <c r="G212"/>
  <c r="G200"/>
  <c r="G197" s="1"/>
  <c r="G196" s="1"/>
  <c r="G194"/>
  <c r="G191" s="1"/>
  <c r="G190" s="1"/>
  <c r="G188"/>
  <c r="G185" s="1"/>
  <c r="G181" s="1"/>
  <c r="F162"/>
  <c r="F161" s="1"/>
  <c r="G150"/>
  <c r="G149" s="1"/>
  <c r="G148" s="1"/>
  <c r="G147" s="1"/>
  <c r="G130"/>
  <c r="G129" s="1"/>
  <c r="G128" s="1"/>
  <c r="G114"/>
  <c r="G108"/>
  <c r="G104" s="1"/>
  <c r="G103" s="1"/>
  <c r="F97"/>
  <c r="F96" s="1"/>
  <c r="F95" s="1"/>
  <c r="F82" s="1"/>
  <c r="G61"/>
  <c r="G60" s="1"/>
  <c r="G59" s="1"/>
  <c r="G45"/>
  <c r="G42" s="1"/>
  <c r="G41" s="1"/>
  <c r="G40" s="1"/>
  <c r="G39" s="1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H15" i="1" l="1"/>
  <c r="G236"/>
  <c r="G235" s="1"/>
  <c r="G234" s="1"/>
  <c r="G233" s="1"/>
  <c r="H102"/>
  <c r="G102"/>
  <c r="F102"/>
  <c r="G23"/>
  <c r="G22" s="1"/>
  <c r="G15" s="1"/>
  <c r="F23"/>
  <c r="F22" s="1"/>
  <c r="H169"/>
  <c r="G54" i="2"/>
  <c r="G82"/>
  <c r="G101"/>
  <c r="G100" s="1"/>
  <c r="G134"/>
  <c r="G219"/>
  <c r="G218" s="1"/>
  <c r="G217" s="1"/>
  <c r="G216" s="1"/>
  <c r="F15"/>
  <c r="F146" i="1"/>
  <c r="H146"/>
  <c r="G105"/>
  <c r="G169"/>
  <c r="G146" s="1"/>
  <c r="H248" i="2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" l="1"/>
  <c r="G277" s="1"/>
  <c r="F14"/>
  <c r="F277" s="1"/>
  <c r="H14"/>
  <c r="H277" s="1"/>
  <c r="G14" i="2"/>
  <c r="G273" s="1"/>
</calcChain>
</file>

<file path=xl/sharedStrings.xml><?xml version="1.0" encoding="utf-8"?>
<sst xmlns="http://schemas.openxmlformats.org/spreadsheetml/2006/main" count="1447" uniqueCount="297">
  <si>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</si>
  <si>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</si>
  <si>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</si>
  <si>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</si>
  <si>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</si>
  <si>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</si>
  <si>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</si>
  <si>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</si>
  <si>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</si>
  <si>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</si>
  <si>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</si>
  <si>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</si>
  <si>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</si>
  <si>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</si>
  <si>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</si>
  <si>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</si>
  <si>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</si>
  <si>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</si>
  <si>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</si>
  <si>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</si>
  <si>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</si>
  <si>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</si>
  <si>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</si>
  <si>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</si>
  <si>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</si>
  <si>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</si>
  <si>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</si>
  <si>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</si>
  <si>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</si>
  <si>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</si>
  <si>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</si>
  <si>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</si>
  <si>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</si>
  <si>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</si>
  <si>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</si>
  <si>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</si>
  <si>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</si>
  <si>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</si>
  <si>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</si>
  <si>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</si>
  <si>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</si>
  <si>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</si>
  <si>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</si>
  <si>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</si>
  <si>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</si>
  <si>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</si>
  <si>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</si>
  <si>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</si>
  <si>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</si>
  <si>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</si>
  <si>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</si>
  <si>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</si>
  <si>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</si>
  <si>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</si>
  <si>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</si>
  <si>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</si>
  <si>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</si>
  <si>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</si>
  <si>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</si>
  <si>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</si>
  <si>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</si>
  <si>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</si>
  <si>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</si>
  <si>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</si>
  <si>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</si>
  <si>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</si>
  <si>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</si>
  <si>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</si>
  <si>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</si>
  <si>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</si>
  <si>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</si>
  <si>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</si>
  <si>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</si>
  <si>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</si>
  <si>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</si>
  <si>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</si>
  <si>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</si>
  <si>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</si>
  <si>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</si>
  <si>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</si>
  <si>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</si>
  <si>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</si>
  <si>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</si>
  <si>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</si>
  <si>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</si>
  <si>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</si>
  <si>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</si>
  <si>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</si>
  <si>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</si>
  <si>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</si>
  <si>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</si>
  <si>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</si>
  <si>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</si>
  <si>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</si>
  <si>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</si>
  <si>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</si>
  <si>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</si>
  <si>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</si>
  <si>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</si>
  <si>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</si>
  <si>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</si>
  <si>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</si>
  <si>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</si>
  <si>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</si>
  <si>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</si>
  <si>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</si>
  <si>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</si>
  <si>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</si>
  <si>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</si>
  <si>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</si>
  <si>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</si>
  <si>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</si>
  <si>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</si>
  <si>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</si>
  <si>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</si>
  <si>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</si>
  <si>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</si>
  <si>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</si>
  <si>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</si>
  <si>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</si>
  <si>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</si>
  <si>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</si>
  <si>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</si>
  <si>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</si>
  <si>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</si>
  <si>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</si>
  <si>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</si>
  <si>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</si>
  <si>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</si>
  <si>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</si>
  <si>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</si>
  <si>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</si>
  <si>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</si>
  <si>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</si>
  <si>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</si>
  <si>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</si>
  <si>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</si>
  <si>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</si>
  <si>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</si>
  <si>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</si>
  <si>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</si>
  <si>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</si>
  <si>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</si>
  <si>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</si>
  <si>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</si>
  <si>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</si>
  <si>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</si>
  <si>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</si>
  <si>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</si>
  <si>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</si>
  <si>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</si>
  <si>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</si>
  <si>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</si>
  <si>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</si>
  <si>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</si>
  <si>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</si>
  <si>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</si>
  <si>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</si>
  <si>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</si>
  <si>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</si>
  <si>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</si>
  <si>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</si>
  <si>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</si>
  <si>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</si>
  <si>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</si>
  <si>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</si>
  <si>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</si>
  <si>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</si>
  <si>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</si>
  <si>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</si>
  <si>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</si>
  <si>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</si>
  <si>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</si>
  <si>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</si>
  <si>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</si>
  <si>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</si>
  <si>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</si>
  <si>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</si>
  <si>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</si>
  <si>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</si>
  <si>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</si>
  <si>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</si>
  <si>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</si>
  <si>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</si>
  <si>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</si>
  <si>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</si>
  <si>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</si>
  <si>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</si>
  <si>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</si>
  <si>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</si>
  <si>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</si>
  <si>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</si>
  <si>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</si>
  <si>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</si>
  <si>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</si>
  <si>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</si>
  <si>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</si>
  <si>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</si>
  <si>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</si>
  <si>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</si>
  <si>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</si>
  <si>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</si>
  <si>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</si>
  <si>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</si>
  <si>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</si>
  <si>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</si>
  <si>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</si>
  <si>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</si>
  <si>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</si>
  <si>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</si>
  <si>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</si>
  <si>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</si>
  <si>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</si>
  <si>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</si>
  <si>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</si>
  <si>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</si>
  <si>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</si>
  <si>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</si>
  <si>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</si>
  <si>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</si>
  <si>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</si>
  <si>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</si>
  <si>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</si>
  <si>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</si>
  <si>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</si>
  <si>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Основное мероприятие "Организация площадок для сбора ТКО с установкой контейнеров в д.Хотово
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</si>
  <si>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</si>
  <si>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</si>
  <si>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</si>
  <si>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</si>
  <si>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</si>
  <si>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</si>
  <si>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</si>
  <si>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</si>
  <si>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</si>
  <si>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</si>
  <si>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</si>
  <si>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</si>
  <si>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</si>
  <si>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</si>
  <si>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</si>
  <si>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</si>
  <si>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</si>
  <si>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</si>
  <si>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</si>
  <si>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</si>
  <si>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</si>
  <si>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</si>
  <si>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</si>
  <si>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</si>
  <si>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</si>
  <si>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</si>
  <si>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</si>
  <si>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</si>
  <si>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</si>
  <si>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</si>
  <si>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</si>
  <si>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</si>
  <si>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</si>
  <si>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</si>
  <si>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</si>
  <si>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</si>
  <si>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</si>
  <si>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</si>
  <si>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</si>
  <si>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</si>
  <si>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</si>
  <si>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</si>
  <si>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</si>
  <si>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</si>
  <si>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</si>
  <si>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</si>
  <si>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</si>
  <si>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</si>
  <si>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</si>
  <si>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</si>
  <si>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</si>
  <si>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</si>
  <si>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</si>
  <si>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</si>
  <si>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</si>
  <si>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</si>
  <si>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</si>
  <si>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</si>
  <si>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</si>
  <si>
    <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</si>
  <si>
    <t>поселение</t>
  </si>
  <si>
    <t xml:space="preserve">МО Вындиноостровское сельское </t>
  </si>
  <si>
    <t>от 24.12.2019 г № 29</t>
  </si>
  <si>
    <t>Ремонт асфальтового покрытия автомобильной дороги по ул Центральная от д. 11 до Гостинопольской основной общеобразовательной школы.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</si>
  <si>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</si>
  <si>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</si>
  <si>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</si>
  <si>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</si>
  <si>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</si>
  <si>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в ред от 25.05.2020г №21</t>
  </si>
  <si>
    <t>68 9 01 60110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</si>
</sst>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9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6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vertical="top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3" fillId="8" borderId="1" xfId="1" applyFont="1" applyFill="1" applyBorder="1" applyAlignment="1">
      <alignment horizontal="left" vertical="center" wrapText="1"/>
    </xf>
    <xf numFmtId="49" fontId="17" fillId="8" borderId="1" xfId="0" applyNumberFormat="1" applyFont="1" applyFill="1" applyBorder="1" applyAlignment="1">
      <alignment horizontal="center" vertical="center" wrapText="1"/>
    </xf>
    <xf numFmtId="49" fontId="18" fillId="8" borderId="1" xfId="0" applyNumberFormat="1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/>
    </xf>
    <xf numFmtId="49" fontId="18" fillId="8" borderId="12" xfId="0" applyNumberFormat="1" applyFont="1" applyFill="1" applyBorder="1" applyAlignment="1">
      <alignment horizontal="center" vertical="center" wrapText="1"/>
    </xf>
    <xf numFmtId="165" fontId="18" fillId="8" borderId="1" xfId="0" applyNumberFormat="1" applyFont="1" applyFill="1" applyBorder="1" applyAlignment="1">
      <alignment horizontal="center" vertical="center"/>
    </xf>
    <xf numFmtId="49" fontId="12" fillId="8" borderId="1" xfId="0" applyNumberFormat="1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wrapText="1"/>
    </xf>
    <xf numFmtId="49" fontId="12" fillId="9" borderId="1" xfId="0" applyNumberFormat="1" applyFont="1" applyFill="1" applyBorder="1" applyAlignment="1">
      <alignment horizontal="center" vertical="center" wrapText="1"/>
    </xf>
    <xf numFmtId="165" fontId="12" fillId="9" borderId="1" xfId="0" applyNumberFormat="1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left" wrapText="1"/>
    </xf>
    <xf numFmtId="0" fontId="7" fillId="9" borderId="1" xfId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165" fontId="7" fillId="9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7"/>
  <sheetViews>
    <sheetView tabSelected="1" view="pageBreakPreview" topLeftCell="A87" zoomScale="106" zoomScaleNormal="75" zoomScaleSheetLayoutView="106" workbookViewId="0">
      <selection activeCell="F94" sqref="A93:F94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30" t="s">
        <v>0</v>
      </c>
      <c r="G1" s="130"/>
      <c r="H1" s="130"/>
    </row>
    <row r="2" spans="1:11">
      <c r="D2" s="65"/>
      <c r="E2" s="65"/>
      <c r="F2" s="130" t="s">
        <v>1</v>
      </c>
      <c r="G2" s="130"/>
      <c r="H2" s="130"/>
    </row>
    <row r="3" spans="1:11">
      <c r="D3" s="65"/>
      <c r="E3" s="65"/>
      <c r="F3" s="130" t="s">
        <v>2</v>
      </c>
      <c r="G3" s="130"/>
      <c r="H3" s="130"/>
    </row>
    <row r="4" spans="1:11">
      <c r="D4" s="65"/>
      <c r="E4" s="65"/>
      <c r="F4" s="130" t="s">
        <v>287</v>
      </c>
      <c r="G4" s="130"/>
      <c r="H4" s="130"/>
    </row>
    <row r="5" spans="1:11">
      <c r="D5" s="65"/>
      <c r="E5" s="65"/>
      <c r="F5" s="130" t="s">
        <v>286</v>
      </c>
      <c r="G5" s="130"/>
      <c r="H5" s="130"/>
    </row>
    <row r="6" spans="1:11">
      <c r="D6" s="68"/>
      <c r="E6" s="68"/>
      <c r="F6" s="130" t="s">
        <v>288</v>
      </c>
      <c r="G6" s="130"/>
      <c r="H6" s="130"/>
    </row>
    <row r="7" spans="1:11" ht="17.399999999999999" customHeight="1">
      <c r="A7" s="151" t="s">
        <v>6</v>
      </c>
      <c r="B7" s="151"/>
      <c r="C7" s="151"/>
      <c r="D7" s="151"/>
      <c r="E7" s="151"/>
      <c r="F7" s="151"/>
      <c r="G7" s="156" t="s">
        <v>295</v>
      </c>
      <c r="H7" s="156"/>
    </row>
    <row r="8" spans="1:11" ht="42" customHeight="1">
      <c r="A8" s="152" t="s">
        <v>7</v>
      </c>
      <c r="B8" s="152"/>
      <c r="C8" s="152"/>
      <c r="D8" s="152"/>
      <c r="E8" s="152"/>
      <c r="F8" s="152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53" t="s">
        <v>8</v>
      </c>
      <c r="B10" s="154" t="s">
        <v>9</v>
      </c>
      <c r="C10" s="154" t="s">
        <v>10</v>
      </c>
      <c r="D10" s="154" t="s">
        <v>11</v>
      </c>
      <c r="E10" s="154" t="s">
        <v>12</v>
      </c>
      <c r="F10" s="155" t="s">
        <v>13</v>
      </c>
      <c r="G10" s="155" t="s">
        <v>13</v>
      </c>
      <c r="H10" s="155" t="s">
        <v>13</v>
      </c>
    </row>
    <row r="11" spans="1:11">
      <c r="A11" s="153"/>
      <c r="B11" s="154"/>
      <c r="C11" s="154"/>
      <c r="D11" s="154"/>
      <c r="E11" s="154"/>
      <c r="F11" s="155"/>
      <c r="G11" s="155"/>
      <c r="H11" s="155"/>
    </row>
    <row r="12" spans="1:11">
      <c r="A12" s="153"/>
      <c r="B12" s="154"/>
      <c r="C12" s="154"/>
      <c r="D12" s="154"/>
      <c r="E12" s="154"/>
      <c r="F12" s="73" t="s">
        <v>14</v>
      </c>
      <c r="G12" s="73" t="s">
        <v>15</v>
      </c>
      <c r="H12" s="73" t="s">
        <v>16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F15+F75+F82+F102+F146+F218+F233+F245+F258</f>
        <v>28977.200000000001</v>
      </c>
      <c r="G14" s="77">
        <f>G15+G75+G82+G102+G146+G218+G233+G245+G276+G258</f>
        <v>19279.96</v>
      </c>
      <c r="H14" s="77">
        <f>H15+H75+H82+H102+H146+H218+H233+H245+H258+H276</f>
        <v>17777.038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9453.7000000000007</v>
      </c>
      <c r="G15" s="77">
        <f>G16+G22+G39+G47+G50+G54</f>
        <v>7384.41</v>
      </c>
      <c r="H15" s="77">
        <f>H16+H22+H39+H47+H50+H54</f>
        <v>7753.5604999999996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105</v>
      </c>
      <c r="H16" s="77">
        <f t="shared" si="0"/>
        <v>110.25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105</v>
      </c>
      <c r="H17" s="77">
        <f t="shared" si="0"/>
        <v>110.25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105</v>
      </c>
      <c r="H18" s="77">
        <f t="shared" si="0"/>
        <v>110.25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105</v>
      </c>
      <c r="H19" s="77">
        <f t="shared" si="0"/>
        <v>110.25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105</v>
      </c>
      <c r="H20" s="82">
        <f t="shared" si="0"/>
        <v>110.25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f>F21+F21*0.05</f>
        <v>105</v>
      </c>
      <c r="H21" s="82">
        <f>G21+G21*0.05</f>
        <v>110.25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7661</v>
      </c>
      <c r="G22" s="77">
        <f>G23</f>
        <v>6389.6</v>
      </c>
      <c r="H22" s="77">
        <f>H23</f>
        <v>6709.08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7661</v>
      </c>
      <c r="G23" s="77">
        <f>G24+G30</f>
        <v>6389.6</v>
      </c>
      <c r="H23" s="77">
        <f>H24+H30</f>
        <v>6709.08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1563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1563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1563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1563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6098</v>
      </c>
      <c r="G30" s="77">
        <f>G31</f>
        <v>5226.2</v>
      </c>
      <c r="H30" s="77">
        <f>H31</f>
        <v>5487.51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6098</v>
      </c>
      <c r="G31" s="77">
        <f>G32+G35+G37</f>
        <v>5226.2</v>
      </c>
      <c r="H31" s="77">
        <f>H32+H35+H37</f>
        <v>5487.51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6098</v>
      </c>
      <c r="G32" s="82">
        <f>G33+G34</f>
        <v>5226.2</v>
      </c>
      <c r="H32" s="82">
        <f>H33+H34</f>
        <v>5487.51</v>
      </c>
    </row>
    <row r="33" spans="1:11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5168.7</v>
      </c>
      <c r="G33" s="82">
        <v>4334.3999999999996</v>
      </c>
      <c r="H33" s="82">
        <f>G33+G33*0.05</f>
        <v>4551.12</v>
      </c>
    </row>
    <row r="34" spans="1:11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929.3</v>
      </c>
      <c r="G34" s="82">
        <v>891.8</v>
      </c>
      <c r="H34" s="82">
        <f>G34+G34*0.05</f>
        <v>936.39</v>
      </c>
      <c r="K34" s="68">
        <f>SUM(K16:K33)</f>
        <v>0</v>
      </c>
    </row>
    <row r="35" spans="1:11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11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11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11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11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209.2</v>
      </c>
      <c r="G39" s="77">
        <f t="shared" si="1"/>
        <v>219.66000000000003</v>
      </c>
      <c r="H39" s="77">
        <f t="shared" si="1"/>
        <v>230.643</v>
      </c>
    </row>
    <row r="40" spans="1:11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209.2</v>
      </c>
      <c r="G40" s="77">
        <f t="shared" si="1"/>
        <v>219.66000000000003</v>
      </c>
      <c r="H40" s="77">
        <f t="shared" si="1"/>
        <v>230.643</v>
      </c>
    </row>
    <row r="41" spans="1:11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209.2</v>
      </c>
      <c r="G41" s="77">
        <f t="shared" si="1"/>
        <v>219.66000000000003</v>
      </c>
      <c r="H41" s="77">
        <f t="shared" si="1"/>
        <v>230.643</v>
      </c>
    </row>
    <row r="42" spans="1:11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209.2</v>
      </c>
      <c r="G42" s="77">
        <f>G43+G45</f>
        <v>219.66000000000003</v>
      </c>
      <c r="H42" s="77">
        <f>H43+H45</f>
        <v>230.643</v>
      </c>
    </row>
    <row r="43" spans="1:11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172.9</v>
      </c>
      <c r="G43" s="82">
        <f>G44</f>
        <v>181.54500000000002</v>
      </c>
      <c r="H43" s="82">
        <f>H44</f>
        <v>190.62225000000001</v>
      </c>
    </row>
    <row r="44" spans="1:11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172.9</v>
      </c>
      <c r="G44" s="82">
        <f>F44+F44*0.05</f>
        <v>181.54500000000002</v>
      </c>
      <c r="H44" s="82">
        <f>G44+G44*0.05</f>
        <v>190.62225000000001</v>
      </c>
    </row>
    <row r="45" spans="1:11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38.114999999999995</v>
      </c>
      <c r="H45" s="82">
        <f>H46</f>
        <v>40.020749999999992</v>
      </c>
    </row>
    <row r="46" spans="1:11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f>F46+F46*0.05</f>
        <v>38.114999999999995</v>
      </c>
      <c r="H46" s="82">
        <f>G46+G46*0.05</f>
        <v>40.020749999999992</v>
      </c>
    </row>
    <row r="47" spans="1:11" ht="2.25" hidden="1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11" ht="26.4" hidden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idden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1480.5</v>
      </c>
      <c r="G54" s="77">
        <f>G55+G59+G63+G69</f>
        <v>667</v>
      </c>
      <c r="H54" s="77">
        <f>H55+H59+H63+H69</f>
        <v>700.28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</v>
      </c>
      <c r="G55" s="77">
        <f t="shared" si="4"/>
        <v>12.6</v>
      </c>
      <c r="H55" s="77">
        <f t="shared" si="4"/>
        <v>13.23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</v>
      </c>
      <c r="G56" s="77">
        <f t="shared" si="4"/>
        <v>12.6</v>
      </c>
      <c r="H56" s="77">
        <f t="shared" si="4"/>
        <v>13.23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</v>
      </c>
      <c r="G57" s="82">
        <f t="shared" si="4"/>
        <v>12.6</v>
      </c>
      <c r="H57" s="82">
        <f t="shared" si="4"/>
        <v>13.23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</v>
      </c>
      <c r="G58" s="82">
        <f>F58+F58*0.05</f>
        <v>12.6</v>
      </c>
      <c r="H58" s="82">
        <f>G58+G58*0.05</f>
        <v>13.23</v>
      </c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29.4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66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5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1.8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1465</v>
      </c>
      <c r="G69" s="77">
        <f t="shared" si="7"/>
        <v>650.9</v>
      </c>
      <c r="H69" s="77">
        <f t="shared" si="7"/>
        <v>683.55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1465</v>
      </c>
      <c r="G70" s="77">
        <f t="shared" si="7"/>
        <v>650.9</v>
      </c>
      <c r="H70" s="77">
        <f t="shared" si="7"/>
        <v>683.55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1465</v>
      </c>
      <c r="G71" s="77">
        <f t="shared" si="7"/>
        <v>650.9</v>
      </c>
      <c r="H71" s="77">
        <f t="shared" si="7"/>
        <v>683.55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1465</v>
      </c>
      <c r="G72" s="82">
        <f>G73+G74</f>
        <v>650.9</v>
      </c>
      <c r="H72" s="82">
        <f>H73+H74</f>
        <v>683.55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1280</v>
      </c>
      <c r="G73" s="82">
        <v>629.9</v>
      </c>
      <c r="H73" s="82">
        <v>661.5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185</v>
      </c>
      <c r="G74" s="82">
        <v>21</v>
      </c>
      <c r="H74" s="82">
        <f>G74+G74*0.05</f>
        <v>22.05</v>
      </c>
    </row>
    <row r="75" spans="1:8" s="78" customFormat="1" ht="27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140.30000000000001</v>
      </c>
      <c r="G75" s="77">
        <f t="shared" si="8"/>
        <v>142.6</v>
      </c>
      <c r="H75" s="77">
        <f t="shared" si="8"/>
        <v>149.6</v>
      </c>
    </row>
    <row r="76" spans="1:8" s="78" customFormat="1" ht="34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140.30000000000001</v>
      </c>
      <c r="G76" s="77">
        <f t="shared" si="8"/>
        <v>142.6</v>
      </c>
      <c r="H76" s="77">
        <f t="shared" si="8"/>
        <v>149.6</v>
      </c>
    </row>
    <row r="77" spans="1:8" s="78" customFormat="1" ht="39.6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140.30000000000001</v>
      </c>
      <c r="G77" s="77">
        <f t="shared" si="8"/>
        <v>142.6</v>
      </c>
      <c r="H77" s="77">
        <f t="shared" si="8"/>
        <v>149.6</v>
      </c>
    </row>
    <row r="78" spans="1:8" s="78" customFormat="1" ht="34.799999999999997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140.30000000000001</v>
      </c>
      <c r="G78" s="77">
        <f t="shared" si="8"/>
        <v>142.6</v>
      </c>
      <c r="H78" s="77">
        <f t="shared" si="8"/>
        <v>149.6</v>
      </c>
    </row>
    <row r="79" spans="1:8" s="78" customFormat="1" ht="44.4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140.30000000000001</v>
      </c>
      <c r="G79" s="77">
        <f t="shared" si="8"/>
        <v>142.6</v>
      </c>
      <c r="H79" s="77">
        <f t="shared" si="8"/>
        <v>149.6</v>
      </c>
    </row>
    <row r="80" spans="1:8" ht="31.8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140.30000000000001</v>
      </c>
      <c r="G80" s="82">
        <f t="shared" si="8"/>
        <v>142.6</v>
      </c>
      <c r="H80" s="82">
        <f t="shared" si="8"/>
        <v>149.6</v>
      </c>
    </row>
    <row r="81" spans="1:8" ht="30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140.30000000000001</v>
      </c>
      <c r="G81" s="86">
        <v>142.6</v>
      </c>
      <c r="H81" s="86">
        <v>149.6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175</v>
      </c>
      <c r="G82" s="77">
        <f>G83+G95</f>
        <v>73.5</v>
      </c>
      <c r="H82" s="77">
        <f>H83+H95</f>
        <v>33.075000000000003</v>
      </c>
    </row>
    <row r="83" spans="1:8" s="78" customFormat="1" ht="47.25" customHeight="1">
      <c r="A83" s="76" t="s">
        <v>103</v>
      </c>
      <c r="B83" s="73"/>
      <c r="C83" s="73" t="s">
        <v>104</v>
      </c>
      <c r="D83" s="73"/>
      <c r="E83" s="73"/>
      <c r="F83" s="77">
        <f>F84+F88</f>
        <v>135</v>
      </c>
      <c r="G83" s="77">
        <f>G84+G88</f>
        <v>31.5</v>
      </c>
      <c r="H83" s="77">
        <f>H84+H88</f>
        <v>33.075000000000003</v>
      </c>
    </row>
    <row r="84" spans="1:8" s="78" customFormat="1" ht="52.8">
      <c r="A84" s="76" t="s">
        <v>105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0</v>
      </c>
      <c r="H84" s="77">
        <f t="shared" si="9"/>
        <v>0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0</v>
      </c>
      <c r="H85" s="77">
        <f t="shared" si="9"/>
        <v>0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0</v>
      </c>
      <c r="H86" s="82">
        <f t="shared" si="9"/>
        <v>0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/>
      <c r="H87" s="82">
        <f>G87+G87*0.05</f>
        <v>0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130</v>
      </c>
      <c r="G88" s="77">
        <f t="shared" si="10"/>
        <v>31.5</v>
      </c>
      <c r="H88" s="77">
        <f t="shared" si="10"/>
        <v>33.075000000000003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130</v>
      </c>
      <c r="G89" s="77">
        <f t="shared" si="10"/>
        <v>31.5</v>
      </c>
      <c r="H89" s="77">
        <f t="shared" si="10"/>
        <v>33.075000000000003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130</v>
      </c>
      <c r="G90" s="77">
        <f t="shared" si="10"/>
        <v>31.5</v>
      </c>
      <c r="H90" s="77">
        <f t="shared" si="10"/>
        <v>33.075000000000003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120</v>
      </c>
      <c r="G91" s="82">
        <f t="shared" si="10"/>
        <v>31.5</v>
      </c>
      <c r="H91" s="82">
        <f t="shared" si="10"/>
        <v>33.075000000000003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120</v>
      </c>
      <c r="G92" s="82">
        <v>31.5</v>
      </c>
      <c r="H92" s="82">
        <f>G92+G92*0.05</f>
        <v>33.075000000000003</v>
      </c>
    </row>
    <row r="93" spans="1:8" ht="41.4">
      <c r="A93" s="83" t="s">
        <v>121</v>
      </c>
      <c r="B93" s="81"/>
      <c r="C93" s="81" t="s">
        <v>104</v>
      </c>
      <c r="D93" s="81" t="s">
        <v>296</v>
      </c>
      <c r="E93" s="81"/>
      <c r="F93" s="82">
        <v>10</v>
      </c>
      <c r="G93" s="82"/>
      <c r="H93" s="82"/>
    </row>
    <row r="94" spans="1:8" ht="27.6">
      <c r="A94" s="136" t="s">
        <v>31</v>
      </c>
      <c r="B94" s="142"/>
      <c r="C94" s="142" t="s">
        <v>104</v>
      </c>
      <c r="D94" s="142" t="s">
        <v>296</v>
      </c>
      <c r="E94" s="142" t="s">
        <v>32</v>
      </c>
      <c r="F94" s="143">
        <v>10</v>
      </c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40</v>
      </c>
      <c r="G95" s="77">
        <f t="shared" si="11"/>
        <v>42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40</v>
      </c>
      <c r="G96" s="77">
        <f t="shared" si="11"/>
        <v>42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40</v>
      </c>
      <c r="G97" s="77">
        <f>G98+G100</f>
        <v>42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40</v>
      </c>
      <c r="G98" s="77">
        <f>G99</f>
        <v>42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40</v>
      </c>
      <c r="G99" s="82">
        <f>F99+F99*0.05</f>
        <v>42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2903.5</v>
      </c>
      <c r="G102" s="77">
        <f>G103+G136</f>
        <v>802.9</v>
      </c>
      <c r="H102" s="77">
        <f>H103+H136</f>
        <v>553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2503.5</v>
      </c>
      <c r="G103" s="77">
        <f>G104+G116+G132</f>
        <v>592.9</v>
      </c>
      <c r="H103" s="77">
        <f>H104+H116+H132</f>
        <v>332.5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1665.2</v>
      </c>
      <c r="G104" s="77">
        <f>G106+G110+G108</f>
        <v>550.9</v>
      </c>
      <c r="H104" s="77">
        <f>H106+H110+H108</f>
        <v>288.39999999999998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283</v>
      </c>
      <c r="E105" s="73"/>
      <c r="F105" s="77">
        <f>F106+F108+F110+F112+F114</f>
        <v>1665.2</v>
      </c>
      <c r="G105" s="77">
        <f>G106+G108+G110</f>
        <v>550.9</v>
      </c>
      <c r="H105" s="77">
        <f>H106+H108+H110</f>
        <v>288.39999999999998</v>
      </c>
    </row>
    <row r="106" spans="1:8" s="78" customFormat="1" ht="50.4" customHeight="1">
      <c r="A106" s="97" t="s">
        <v>289</v>
      </c>
      <c r="B106" s="73"/>
      <c r="C106" s="81" t="s">
        <v>126</v>
      </c>
      <c r="D106" s="81" t="s">
        <v>131</v>
      </c>
      <c r="E106" s="73"/>
      <c r="F106" s="77">
        <f>F107</f>
        <v>350</v>
      </c>
      <c r="G106" s="77">
        <f>G107</f>
        <v>210</v>
      </c>
      <c r="H106" s="77">
        <f>H107</f>
        <v>0</v>
      </c>
    </row>
    <row r="107" spans="1:8" s="78" customFormat="1" ht="27.6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350</v>
      </c>
      <c r="G107" s="82">
        <v>210</v>
      </c>
      <c r="H107" s="82">
        <v>0</v>
      </c>
    </row>
    <row r="108" spans="1:8" ht="132" hidden="1">
      <c r="A108" s="80" t="s">
        <v>133</v>
      </c>
      <c r="B108" s="81"/>
      <c r="C108" s="81" t="s">
        <v>126</v>
      </c>
      <c r="D108" s="81" t="s">
        <v>284</v>
      </c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132" hidden="1">
      <c r="A109" s="96" t="s">
        <v>86</v>
      </c>
      <c r="B109" s="81"/>
      <c r="C109" s="81" t="s">
        <v>126</v>
      </c>
      <c r="D109" s="81" t="s">
        <v>285</v>
      </c>
      <c r="E109" s="81" t="s">
        <v>51</v>
      </c>
      <c r="F109" s="82"/>
      <c r="G109" s="86">
        <f>F109+F109*0.05</f>
        <v>0</v>
      </c>
      <c r="H109" s="86">
        <f>G109+G109*0.05</f>
        <v>0</v>
      </c>
    </row>
    <row r="110" spans="1:8" ht="26.4">
      <c r="A110" s="80" t="s">
        <v>136</v>
      </c>
      <c r="B110" s="81"/>
      <c r="C110" s="81" t="s">
        <v>126</v>
      </c>
      <c r="D110" s="81" t="s">
        <v>137</v>
      </c>
      <c r="E110" s="81"/>
      <c r="F110" s="82">
        <f>F111</f>
        <v>1315.2</v>
      </c>
      <c r="G110" s="82">
        <f>G111</f>
        <v>340.9</v>
      </c>
      <c r="H110" s="82">
        <f>H111</f>
        <v>288.39999999999998</v>
      </c>
    </row>
    <row r="111" spans="1:8" ht="27.6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1315.2</v>
      </c>
      <c r="G111" s="82">
        <v>340.9</v>
      </c>
      <c r="H111" s="82">
        <v>288.39999999999998</v>
      </c>
    </row>
    <row r="112" spans="1:8" ht="1.5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0</v>
      </c>
      <c r="H112" s="82">
        <f>H113</f>
        <v>0</v>
      </c>
    </row>
    <row r="113" spans="1:8" ht="26.4" hidden="1">
      <c r="A113" s="96"/>
      <c r="B113" s="81"/>
      <c r="C113" s="81" t="s">
        <v>126</v>
      </c>
      <c r="D113" s="81" t="s">
        <v>138</v>
      </c>
      <c r="E113" s="81" t="s">
        <v>51</v>
      </c>
      <c r="F113" s="82"/>
      <c r="G113" s="86">
        <f>F113+F113*0.05</f>
        <v>0</v>
      </c>
      <c r="H113" s="86">
        <f>G113+G113*0.05</f>
        <v>0</v>
      </c>
    </row>
    <row r="114" spans="1:8" ht="26.4" hidden="1">
      <c r="A114" s="96"/>
      <c r="B114" s="81"/>
      <c r="C114" s="81" t="s">
        <v>126</v>
      </c>
      <c r="D114" s="81" t="s">
        <v>138</v>
      </c>
      <c r="E114" s="81"/>
      <c r="F114" s="82">
        <f>F115</f>
        <v>0</v>
      </c>
      <c r="G114" s="82">
        <f>G115</f>
        <v>0</v>
      </c>
      <c r="H114" s="82">
        <f>H115</f>
        <v>0</v>
      </c>
    </row>
    <row r="115" spans="1:8" ht="26.4" hidden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5.6" hidden="1">
      <c r="A116" s="98" t="s">
        <v>139</v>
      </c>
      <c r="B116" s="99"/>
      <c r="C116" s="73" t="s">
        <v>126</v>
      </c>
      <c r="D116" s="100" t="s">
        <v>140</v>
      </c>
      <c r="E116" s="99"/>
      <c r="F116" s="77">
        <f t="shared" ref="F116:H118" si="12">F117</f>
        <v>0</v>
      </c>
      <c r="G116" s="77">
        <f t="shared" si="12"/>
        <v>0</v>
      </c>
      <c r="H116" s="77">
        <f t="shared" si="12"/>
        <v>0</v>
      </c>
    </row>
    <row r="117" spans="1:8" ht="52.8" hidden="1">
      <c r="A117" s="101" t="s">
        <v>141</v>
      </c>
      <c r="B117" s="99"/>
      <c r="C117" s="73" t="s">
        <v>126</v>
      </c>
      <c r="D117" s="74" t="s">
        <v>142</v>
      </c>
      <c r="E117" s="99"/>
      <c r="F117" s="82">
        <f t="shared" si="12"/>
        <v>0</v>
      </c>
      <c r="G117" s="82">
        <f t="shared" si="12"/>
        <v>0</v>
      </c>
      <c r="H117" s="82">
        <f t="shared" si="12"/>
        <v>0</v>
      </c>
    </row>
    <row r="118" spans="1:8" ht="79.2" hidden="1">
      <c r="A118" s="80" t="s">
        <v>143</v>
      </c>
      <c r="B118" s="99"/>
      <c r="C118" s="99" t="s">
        <v>144</v>
      </c>
      <c r="D118" s="74" t="s">
        <v>145</v>
      </c>
      <c r="E118" s="99"/>
      <c r="F118" s="82">
        <f t="shared" si="12"/>
        <v>0</v>
      </c>
      <c r="G118" s="82">
        <f t="shared" si="12"/>
        <v>0</v>
      </c>
      <c r="H118" s="82">
        <f t="shared" si="12"/>
        <v>0</v>
      </c>
    </row>
    <row r="119" spans="1:8" ht="27.6" hidden="1">
      <c r="A119" s="83" t="s">
        <v>31</v>
      </c>
      <c r="B119" s="99"/>
      <c r="C119" s="99" t="s">
        <v>144</v>
      </c>
      <c r="D119" s="74" t="s">
        <v>145</v>
      </c>
      <c r="E119" s="99">
        <v>200</v>
      </c>
      <c r="F119" s="82"/>
      <c r="G119" s="86">
        <f>F119+F119*0.05</f>
        <v>0</v>
      </c>
      <c r="H119" s="86">
        <f>G119+G119*0.05</f>
        <v>0</v>
      </c>
    </row>
    <row r="120" spans="1:8" s="78" customFormat="1" ht="66" hidden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26.4" hidden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9.6" hidden="1">
      <c r="A123" s="96" t="s">
        <v>86</v>
      </c>
      <c r="B123" s="99"/>
      <c r="C123" s="99" t="s">
        <v>126</v>
      </c>
      <c r="D123" s="99" t="s">
        <v>150</v>
      </c>
      <c r="E123" s="99">
        <v>240</v>
      </c>
      <c r="F123" s="82"/>
      <c r="G123" s="86">
        <f>F123+F123*0.05</f>
        <v>0</v>
      </c>
      <c r="H123" s="86">
        <f>G123+G123*0.05</f>
        <v>0</v>
      </c>
    </row>
    <row r="124" spans="1:8" ht="66" hidden="1">
      <c r="A124" s="76" t="s">
        <v>151</v>
      </c>
      <c r="B124" s="99"/>
      <c r="C124" s="73" t="s">
        <v>126</v>
      </c>
      <c r="D124" s="100" t="s">
        <v>152</v>
      </c>
      <c r="E124" s="99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39.6" hidden="1">
      <c r="A125" s="76" t="s">
        <v>148</v>
      </c>
      <c r="B125" s="99"/>
      <c r="C125" s="73" t="s">
        <v>126</v>
      </c>
      <c r="D125" s="74" t="s">
        <v>153</v>
      </c>
      <c r="E125" s="99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66" hidden="1">
      <c r="A126" s="96" t="s">
        <v>154</v>
      </c>
      <c r="B126" s="99"/>
      <c r="C126" s="81" t="s">
        <v>126</v>
      </c>
      <c r="D126" s="74" t="s">
        <v>155</v>
      </c>
      <c r="E126" s="99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9.6" hidden="1">
      <c r="A127" s="96" t="s">
        <v>86</v>
      </c>
      <c r="B127" s="99"/>
      <c r="C127" s="99" t="s">
        <v>126</v>
      </c>
      <c r="D127" s="74" t="s">
        <v>155</v>
      </c>
      <c r="E127" s="99">
        <v>240</v>
      </c>
      <c r="F127" s="82"/>
      <c r="G127" s="86">
        <f>F127+F127*0.05</f>
        <v>0</v>
      </c>
      <c r="H127" s="86">
        <f>G127+G127*0.05</f>
        <v>0</v>
      </c>
    </row>
    <row r="128" spans="1:8" ht="92.4" hidden="1">
      <c r="A128" s="98" t="s">
        <v>156</v>
      </c>
      <c r="B128" s="99"/>
      <c r="C128" s="73" t="s">
        <v>126</v>
      </c>
      <c r="D128" s="100" t="s">
        <v>157</v>
      </c>
      <c r="E128" s="99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0.75" customHeight="1">
      <c r="A129" s="76"/>
      <c r="B129" s="99"/>
      <c r="C129" s="73" t="s">
        <v>126</v>
      </c>
      <c r="D129" s="74" t="s">
        <v>158</v>
      </c>
      <c r="E129" s="99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2.25" hidden="1" customHeight="1">
      <c r="A130" s="80" t="s">
        <v>143</v>
      </c>
      <c r="B130" s="99"/>
      <c r="C130" s="81" t="s">
        <v>126</v>
      </c>
      <c r="D130" s="74" t="s">
        <v>159</v>
      </c>
      <c r="E130" s="99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26.4" hidden="1">
      <c r="A131" s="102" t="s">
        <v>160</v>
      </c>
      <c r="B131" s="99"/>
      <c r="C131" s="99" t="s">
        <v>126</v>
      </c>
      <c r="D131" s="74" t="s">
        <v>159</v>
      </c>
      <c r="E131" s="99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838.3</v>
      </c>
      <c r="G132" s="77">
        <f t="shared" si="16"/>
        <v>42</v>
      </c>
      <c r="H132" s="77">
        <f t="shared" si="16"/>
        <v>44.1</v>
      </c>
    </row>
    <row r="133" spans="1:8" s="78" customFormat="1" ht="39.6">
      <c r="A133" s="103" t="s">
        <v>163</v>
      </c>
      <c r="B133" s="73"/>
      <c r="C133" s="73" t="s">
        <v>126</v>
      </c>
      <c r="D133" s="73" t="s">
        <v>164</v>
      </c>
      <c r="E133" s="73"/>
      <c r="F133" s="77">
        <f t="shared" si="16"/>
        <v>838.3</v>
      </c>
      <c r="G133" s="77">
        <f t="shared" si="16"/>
        <v>42</v>
      </c>
      <c r="H133" s="77">
        <f t="shared" si="16"/>
        <v>44.1</v>
      </c>
    </row>
    <row r="134" spans="1:8" s="78" customFormat="1" ht="105.6">
      <c r="A134" s="104" t="s">
        <v>165</v>
      </c>
      <c r="B134" s="73"/>
      <c r="C134" s="73" t="s">
        <v>126</v>
      </c>
      <c r="D134" s="73" t="s">
        <v>166</v>
      </c>
      <c r="E134" s="73"/>
      <c r="F134" s="77">
        <f t="shared" si="16"/>
        <v>838.3</v>
      </c>
      <c r="G134" s="77">
        <f t="shared" si="16"/>
        <v>42</v>
      </c>
      <c r="H134" s="77">
        <f t="shared" si="16"/>
        <v>44.1</v>
      </c>
    </row>
    <row r="135" spans="1:8" ht="27.6">
      <c r="A135" s="83" t="s">
        <v>31</v>
      </c>
      <c r="B135" s="81"/>
      <c r="C135" s="81" t="s">
        <v>126</v>
      </c>
      <c r="D135" s="73" t="s">
        <v>166</v>
      </c>
      <c r="E135" s="81" t="s">
        <v>32</v>
      </c>
      <c r="F135" s="82">
        <v>838.3</v>
      </c>
      <c r="G135" s="82">
        <v>42</v>
      </c>
      <c r="H135" s="82">
        <f>G135+G135*0.05</f>
        <v>44.1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400</v>
      </c>
      <c r="G136" s="77">
        <f>G137+G141</f>
        <v>210</v>
      </c>
      <c r="H136" s="77">
        <f>H137+H141</f>
        <v>220.5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5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2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400</v>
      </c>
      <c r="G141" s="77">
        <f t="shared" si="18"/>
        <v>210</v>
      </c>
      <c r="H141" s="77">
        <f t="shared" si="18"/>
        <v>220.5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400</v>
      </c>
      <c r="G142" s="77">
        <f t="shared" si="18"/>
        <v>210</v>
      </c>
      <c r="H142" s="77">
        <f t="shared" si="18"/>
        <v>220.5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400</v>
      </c>
      <c r="G143" s="77">
        <f t="shared" si="18"/>
        <v>210</v>
      </c>
      <c r="H143" s="77">
        <f t="shared" si="18"/>
        <v>220.5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400</v>
      </c>
      <c r="G144" s="82">
        <f t="shared" si="18"/>
        <v>210</v>
      </c>
      <c r="H144" s="82">
        <f t="shared" si="18"/>
        <v>220.5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400</v>
      </c>
      <c r="G145" s="82">
        <v>210</v>
      </c>
      <c r="H145" s="82">
        <f>G145+G145*0.05</f>
        <v>220.5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F147+F161+F169</f>
        <v>10131</v>
      </c>
      <c r="G146" s="77">
        <f>G147+G161+G169</f>
        <v>5731.15</v>
      </c>
      <c r="H146" s="77">
        <f>H147+H161+H169</f>
        <v>3885.5874999999996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4665.8</v>
      </c>
      <c r="G147" s="77">
        <f>G148+G156</f>
        <v>4410.7</v>
      </c>
      <c r="H147" s="77">
        <f>H148+H156</f>
        <v>2510.2249999999999</v>
      </c>
    </row>
    <row r="148" spans="1:8" ht="92.4">
      <c r="A148" s="106" t="s">
        <v>179</v>
      </c>
      <c r="B148" s="81"/>
      <c r="C148" s="81" t="s">
        <v>178</v>
      </c>
      <c r="D148" s="81" t="s">
        <v>180</v>
      </c>
      <c r="E148" s="81"/>
      <c r="F148" s="82">
        <f>F149</f>
        <v>4315.8</v>
      </c>
      <c r="G148" s="82">
        <f>G149</f>
        <v>4148.2</v>
      </c>
      <c r="H148" s="82">
        <f>H149</f>
        <v>2234.6</v>
      </c>
    </row>
    <row r="149" spans="1:8" ht="41.4" customHeight="1">
      <c r="A149" s="144" t="s">
        <v>181</v>
      </c>
      <c r="B149" s="145"/>
      <c r="C149" s="145" t="s">
        <v>178</v>
      </c>
      <c r="D149" s="145" t="s">
        <v>182</v>
      </c>
      <c r="E149" s="145"/>
      <c r="F149" s="146">
        <f>F150+F152+F154</f>
        <v>4315.8</v>
      </c>
      <c r="G149" s="146">
        <f>G150+G152+G154</f>
        <v>4148.2</v>
      </c>
      <c r="H149" s="146">
        <f>H150+H152+H154</f>
        <v>2234.6</v>
      </c>
    </row>
    <row r="150" spans="1:8" ht="28.8" customHeight="1">
      <c r="A150" s="147" t="s">
        <v>183</v>
      </c>
      <c r="B150" s="145"/>
      <c r="C150" s="145" t="s">
        <v>178</v>
      </c>
      <c r="D150" s="145" t="s">
        <v>184</v>
      </c>
      <c r="E150" s="145"/>
      <c r="F150" s="146">
        <f>F151</f>
        <v>2733.5</v>
      </c>
      <c r="G150" s="146">
        <f>G151</f>
        <v>1491.5</v>
      </c>
      <c r="H150" s="146">
        <f>H151</f>
        <v>0</v>
      </c>
    </row>
    <row r="151" spans="1:8" ht="49.2" customHeight="1">
      <c r="A151" s="148" t="s">
        <v>185</v>
      </c>
      <c r="B151" s="149"/>
      <c r="C151" s="149" t="s">
        <v>178</v>
      </c>
      <c r="D151" s="149" t="s">
        <v>184</v>
      </c>
      <c r="E151" s="149" t="s">
        <v>186</v>
      </c>
      <c r="F151" s="150">
        <v>2733.5</v>
      </c>
      <c r="G151" s="150">
        <v>1491.5</v>
      </c>
      <c r="H151" s="150"/>
    </row>
    <row r="152" spans="1:8" ht="40.799999999999997" customHeight="1">
      <c r="A152" s="147" t="s">
        <v>183</v>
      </c>
      <c r="B152" s="145"/>
      <c r="C152" s="145" t="s">
        <v>178</v>
      </c>
      <c r="D152" s="145" t="s">
        <v>187</v>
      </c>
      <c r="E152" s="145"/>
      <c r="F152" s="146">
        <f>F153</f>
        <v>1142.3</v>
      </c>
      <c r="G152" s="146">
        <f>G153</f>
        <v>2236.6999999999998</v>
      </c>
      <c r="H152" s="146">
        <f>H153</f>
        <v>1793.6</v>
      </c>
    </row>
    <row r="153" spans="1:8" ht="42" customHeight="1">
      <c r="A153" s="148" t="s">
        <v>185</v>
      </c>
      <c r="B153" s="149"/>
      <c r="C153" s="149" t="s">
        <v>178</v>
      </c>
      <c r="D153" s="149" t="s">
        <v>187</v>
      </c>
      <c r="E153" s="149" t="s">
        <v>186</v>
      </c>
      <c r="F153" s="150">
        <v>1142.3</v>
      </c>
      <c r="G153" s="150">
        <v>2236.6999999999998</v>
      </c>
      <c r="H153" s="146">
        <v>1793.6</v>
      </c>
    </row>
    <row r="154" spans="1:8" ht="26.4">
      <c r="A154" s="107" t="s">
        <v>183</v>
      </c>
      <c r="B154" s="81"/>
      <c r="C154" s="81" t="s">
        <v>178</v>
      </c>
      <c r="D154" s="126" t="s">
        <v>188</v>
      </c>
      <c r="E154" s="81"/>
      <c r="F154" s="82">
        <f>F155</f>
        <v>440</v>
      </c>
      <c r="G154" s="82">
        <f>G155</f>
        <v>420</v>
      </c>
      <c r="H154" s="82">
        <f>H155</f>
        <v>441</v>
      </c>
    </row>
    <row r="155" spans="1:8" ht="26.4">
      <c r="A155" s="132" t="s">
        <v>185</v>
      </c>
      <c r="B155" s="81"/>
      <c r="C155" s="81" t="s">
        <v>178</v>
      </c>
      <c r="D155" s="126" t="s">
        <v>188</v>
      </c>
      <c r="E155" s="81" t="s">
        <v>186</v>
      </c>
      <c r="F155" s="82">
        <v>440</v>
      </c>
      <c r="G155" s="82">
        <v>420</v>
      </c>
      <c r="H155" s="82">
        <f>G155+G155*0.05</f>
        <v>441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350</v>
      </c>
      <c r="G156" s="77">
        <f t="shared" ref="F156:H159" si="19">G157</f>
        <v>262.5</v>
      </c>
      <c r="H156" s="77">
        <f t="shared" si="19"/>
        <v>275.625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350</v>
      </c>
      <c r="G157" s="77">
        <f t="shared" si="19"/>
        <v>262.5</v>
      </c>
      <c r="H157" s="77">
        <f t="shared" si="19"/>
        <v>275.625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350</v>
      </c>
      <c r="G158" s="77">
        <f t="shared" si="19"/>
        <v>262.5</v>
      </c>
      <c r="H158" s="77">
        <f t="shared" si="19"/>
        <v>275.625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350</v>
      </c>
      <c r="G159" s="82">
        <f t="shared" si="19"/>
        <v>262.5</v>
      </c>
      <c r="H159" s="82">
        <f t="shared" si="19"/>
        <v>275.625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350</v>
      </c>
      <c r="G160" s="82">
        <v>262.5</v>
      </c>
      <c r="H160" s="82">
        <f>G160+G160*0.05</f>
        <v>275.625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2530</v>
      </c>
      <c r="G161" s="77">
        <f>G162</f>
        <v>295.5</v>
      </c>
      <c r="H161" s="77">
        <f>H162</f>
        <v>321.32499999999999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</f>
        <v>2530</v>
      </c>
      <c r="G162" s="77">
        <f>G163+G165+G167</f>
        <v>295.5</v>
      </c>
      <c r="H162" s="77">
        <f>H163+H165+H167</f>
        <v>321.32499999999999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350</v>
      </c>
      <c r="G163" s="82">
        <f>G164</f>
        <v>52.5</v>
      </c>
      <c r="H163" s="82">
        <f>H164</f>
        <v>55.125</v>
      </c>
    </row>
    <row r="164" spans="1:8" ht="43.2" customHeight="1">
      <c r="A164" s="132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350</v>
      </c>
      <c r="G164" s="82">
        <v>52.5</v>
      </c>
      <c r="H164" s="82">
        <f>G164+G164*0.05</f>
        <v>55.125</v>
      </c>
    </row>
    <row r="165" spans="1:8" ht="70.2" customHeight="1">
      <c r="A165" s="80" t="s">
        <v>293</v>
      </c>
      <c r="B165" s="81"/>
      <c r="C165" s="81" t="s">
        <v>192</v>
      </c>
      <c r="D165" s="81" t="s">
        <v>294</v>
      </c>
      <c r="E165" s="81"/>
      <c r="F165" s="82">
        <f>F166</f>
        <v>1550</v>
      </c>
      <c r="G165" s="82">
        <f>G166</f>
        <v>0</v>
      </c>
      <c r="H165" s="82">
        <f>H166</f>
        <v>0</v>
      </c>
    </row>
    <row r="166" spans="1:8" ht="28.2" customHeight="1">
      <c r="A166" s="96" t="s">
        <v>86</v>
      </c>
      <c r="B166" s="81"/>
      <c r="C166" s="81" t="s">
        <v>192</v>
      </c>
      <c r="D166" s="81" t="s">
        <v>294</v>
      </c>
      <c r="E166" s="81" t="s">
        <v>51</v>
      </c>
      <c r="F166" s="82">
        <v>1550</v>
      </c>
      <c r="G166" s="86"/>
      <c r="H166" s="86">
        <f>G166+G166*0.05</f>
        <v>0</v>
      </c>
    </row>
    <row r="167" spans="1:8" ht="52.8">
      <c r="A167" s="84" t="s">
        <v>198</v>
      </c>
      <c r="B167" s="81"/>
      <c r="C167" s="81" t="s">
        <v>192</v>
      </c>
      <c r="D167" s="113" t="s">
        <v>199</v>
      </c>
      <c r="E167" s="117"/>
      <c r="F167" s="82">
        <f>F168</f>
        <v>630</v>
      </c>
      <c r="G167" s="82">
        <f>G168</f>
        <v>243</v>
      </c>
      <c r="H167" s="82">
        <f>H168</f>
        <v>266.2</v>
      </c>
    </row>
    <row r="168" spans="1:8" ht="26.4">
      <c r="A168" s="132" t="s">
        <v>31</v>
      </c>
      <c r="B168" s="81"/>
      <c r="C168" s="81" t="s">
        <v>192</v>
      </c>
      <c r="D168" s="113" t="s">
        <v>199</v>
      </c>
      <c r="E168" s="117" t="s">
        <v>32</v>
      </c>
      <c r="F168" s="82">
        <v>630</v>
      </c>
      <c r="G168" s="82">
        <v>243</v>
      </c>
      <c r="H168" s="82">
        <v>266.2</v>
      </c>
    </row>
    <row r="169" spans="1:8" s="78" customFormat="1">
      <c r="A169" s="76" t="s">
        <v>200</v>
      </c>
      <c r="B169" s="73"/>
      <c r="C169" s="108" t="s">
        <v>201</v>
      </c>
      <c r="D169" s="114"/>
      <c r="E169" s="118"/>
      <c r="F169" s="77">
        <f>F170+F175+F181+F190+F196+F202+F206</f>
        <v>2935.2</v>
      </c>
      <c r="G169" s="77">
        <f>G170+G175+G181+G190+G196+G202+G206</f>
        <v>1024.95</v>
      </c>
      <c r="H169" s="77">
        <f>H170+H175+H181+H190+H196+H202+H206</f>
        <v>1054.0375000000001</v>
      </c>
    </row>
    <row r="170" spans="1:8" s="78" customFormat="1" ht="113.4" customHeight="1">
      <c r="A170" s="133" t="s">
        <v>202</v>
      </c>
      <c r="B170" s="120"/>
      <c r="C170" s="121" t="s">
        <v>201</v>
      </c>
      <c r="D170" s="122" t="s">
        <v>140</v>
      </c>
      <c r="E170" s="123"/>
      <c r="F170" s="124">
        <f t="shared" ref="F170:H172" si="20">F171</f>
        <v>1284.7</v>
      </c>
      <c r="G170" s="125">
        <v>64.5</v>
      </c>
      <c r="H170" s="125">
        <v>67.7</v>
      </c>
    </row>
    <row r="171" spans="1:8" s="78" customFormat="1" ht="35.25" customHeight="1">
      <c r="A171" s="129" t="s">
        <v>203</v>
      </c>
      <c r="B171" s="127"/>
      <c r="C171" s="121" t="s">
        <v>201</v>
      </c>
      <c r="D171" s="122" t="s">
        <v>142</v>
      </c>
      <c r="E171" s="123"/>
      <c r="F171" s="124">
        <f t="shared" si="20"/>
        <v>1284.7</v>
      </c>
      <c r="G171" s="125">
        <f t="shared" si="20"/>
        <v>64.5</v>
      </c>
      <c r="H171" s="125">
        <f t="shared" si="20"/>
        <v>67.724999999999994</v>
      </c>
    </row>
    <row r="172" spans="1:8" s="78" customFormat="1" ht="96.6">
      <c r="A172" s="128" t="s">
        <v>143</v>
      </c>
      <c r="B172" s="120"/>
      <c r="C172" s="121" t="s">
        <v>201</v>
      </c>
      <c r="D172" s="122" t="s">
        <v>145</v>
      </c>
      <c r="E172" s="123"/>
      <c r="F172" s="124">
        <f t="shared" si="20"/>
        <v>1284.7</v>
      </c>
      <c r="G172" s="125">
        <f t="shared" si="20"/>
        <v>64.5</v>
      </c>
      <c r="H172" s="125">
        <f t="shared" si="20"/>
        <v>67.724999999999994</v>
      </c>
    </row>
    <row r="173" spans="1:8" s="78" customFormat="1" ht="28.5" customHeight="1">
      <c r="A173" s="136" t="s">
        <v>31</v>
      </c>
      <c r="B173" s="137"/>
      <c r="C173" s="138" t="s">
        <v>201</v>
      </c>
      <c r="D173" s="139" t="s">
        <v>145</v>
      </c>
      <c r="E173" s="140" t="s">
        <v>32</v>
      </c>
      <c r="F173" s="141">
        <v>1284.7</v>
      </c>
      <c r="G173" s="125">
        <v>64.5</v>
      </c>
      <c r="H173" s="125">
        <f>G173+G173*0.05</f>
        <v>67.724999999999994</v>
      </c>
    </row>
    <row r="174" spans="1:8" s="78" customFormat="1" ht="1.5" hidden="1" customHeight="1">
      <c r="A174" s="90" t="s">
        <v>200</v>
      </c>
      <c r="B174" s="73"/>
      <c r="C174" s="73" t="s">
        <v>201</v>
      </c>
      <c r="D174" s="115" t="s">
        <v>145</v>
      </c>
      <c r="E174" s="119" t="s">
        <v>32</v>
      </c>
      <c r="F174" s="77"/>
      <c r="G174" s="77"/>
      <c r="H174" s="77"/>
    </row>
    <row r="175" spans="1:8" ht="66">
      <c r="A175" s="109" t="s">
        <v>204</v>
      </c>
      <c r="B175" s="73"/>
      <c r="C175" s="73" t="s">
        <v>201</v>
      </c>
      <c r="D175" s="116" t="s">
        <v>205</v>
      </c>
      <c r="E175" s="119"/>
      <c r="F175" s="77">
        <f>F176</f>
        <v>5</v>
      </c>
      <c r="G175" s="77">
        <f>G176</f>
        <v>0</v>
      </c>
      <c r="H175" s="77">
        <f>H176</f>
        <v>0</v>
      </c>
    </row>
    <row r="176" spans="1:8" s="78" customFormat="1" ht="26.4">
      <c r="A176" s="80" t="s">
        <v>206</v>
      </c>
      <c r="B176" s="73"/>
      <c r="C176" s="73" t="s">
        <v>201</v>
      </c>
      <c r="D176" s="73" t="s">
        <v>207</v>
      </c>
      <c r="E176" s="73"/>
      <c r="F176" s="77">
        <f>F177+F179</f>
        <v>5</v>
      </c>
      <c r="G176" s="77">
        <f>G177+G179</f>
        <v>0</v>
      </c>
      <c r="H176" s="77">
        <f>H177+H179</f>
        <v>0</v>
      </c>
    </row>
    <row r="177" spans="1:8" s="78" customFormat="1" ht="24.75" customHeight="1">
      <c r="A177" s="80" t="s">
        <v>208</v>
      </c>
      <c r="B177" s="73"/>
      <c r="C177" s="81" t="s">
        <v>201</v>
      </c>
      <c r="D177" s="81" t="s">
        <v>209</v>
      </c>
      <c r="E177" s="73"/>
      <c r="F177" s="82">
        <f>F178</f>
        <v>0</v>
      </c>
      <c r="G177" s="82">
        <f>G178</f>
        <v>0</v>
      </c>
      <c r="H177" s="82">
        <f>H178</f>
        <v>0</v>
      </c>
    </row>
    <row r="178" spans="1:8" ht="24.75" hidden="1" customHeight="1">
      <c r="A178" s="110" t="s">
        <v>210</v>
      </c>
      <c r="B178" s="81"/>
      <c r="C178" s="81" t="s">
        <v>201</v>
      </c>
      <c r="D178" s="81" t="s">
        <v>209</v>
      </c>
      <c r="E178" s="81" t="s">
        <v>51</v>
      </c>
      <c r="F178" s="82"/>
      <c r="G178" s="86">
        <f>F178+F178*0.05</f>
        <v>0</v>
      </c>
      <c r="H178" s="86">
        <f>G178+G178*0.05</f>
        <v>0</v>
      </c>
    </row>
    <row r="179" spans="1:8" ht="26.4" hidden="1">
      <c r="A179" s="80" t="s">
        <v>211</v>
      </c>
      <c r="B179" s="81"/>
      <c r="C179" s="81" t="s">
        <v>201</v>
      </c>
      <c r="D179" s="81" t="s">
        <v>209</v>
      </c>
      <c r="E179" s="81"/>
      <c r="F179" s="82">
        <f>F180</f>
        <v>5</v>
      </c>
      <c r="G179" s="82">
        <f>G180</f>
        <v>0</v>
      </c>
      <c r="H179" s="82">
        <f>H180</f>
        <v>0</v>
      </c>
    </row>
    <row r="180" spans="1:8" ht="27.6">
      <c r="A180" s="83" t="s">
        <v>31</v>
      </c>
      <c r="B180" s="81"/>
      <c r="C180" s="81" t="s">
        <v>201</v>
      </c>
      <c r="D180" s="81" t="s">
        <v>209</v>
      </c>
      <c r="E180" s="81" t="s">
        <v>32</v>
      </c>
      <c r="F180" s="82">
        <v>5</v>
      </c>
      <c r="G180" s="82"/>
      <c r="H180" s="82">
        <f>G180+G180*0.05</f>
        <v>0</v>
      </c>
    </row>
    <row r="181" spans="1:8" ht="49.5" customHeight="1">
      <c r="A181" s="76" t="s">
        <v>212</v>
      </c>
      <c r="B181" s="73"/>
      <c r="C181" s="73" t="s">
        <v>201</v>
      </c>
      <c r="D181" s="73" t="s">
        <v>213</v>
      </c>
      <c r="E181" s="73"/>
      <c r="F181" s="77">
        <f>F182+F185</f>
        <v>5</v>
      </c>
      <c r="G181" s="77">
        <f>G182+G185</f>
        <v>5.25</v>
      </c>
      <c r="H181" s="77">
        <f>H182+H185</f>
        <v>5.5125000000000002</v>
      </c>
    </row>
    <row r="182" spans="1:8" s="78" customFormat="1" ht="39.6" hidden="1">
      <c r="A182" s="98" t="s">
        <v>214</v>
      </c>
      <c r="B182" s="73"/>
      <c r="C182" s="73" t="s">
        <v>201</v>
      </c>
      <c r="D182" s="73" t="s">
        <v>215</v>
      </c>
      <c r="E182" s="73"/>
      <c r="F182" s="77">
        <f t="shared" ref="F182:H183" si="21">F183</f>
        <v>0</v>
      </c>
      <c r="G182" s="77">
        <f t="shared" si="21"/>
        <v>0</v>
      </c>
      <c r="H182" s="77">
        <f t="shared" si="21"/>
        <v>0</v>
      </c>
    </row>
    <row r="183" spans="1:8" ht="1.5" hidden="1" customHeight="1">
      <c r="A183" s="101"/>
      <c r="B183" s="81"/>
      <c r="C183" s="81"/>
      <c r="D183" s="74"/>
      <c r="E183" s="81"/>
      <c r="F183" s="82">
        <f t="shared" si="21"/>
        <v>0</v>
      </c>
      <c r="G183" s="82">
        <f t="shared" si="21"/>
        <v>0</v>
      </c>
      <c r="H183" s="82">
        <f t="shared" si="21"/>
        <v>0</v>
      </c>
    </row>
    <row r="184" spans="1:8" hidden="1">
      <c r="A184" s="96"/>
      <c r="B184" s="81"/>
      <c r="C184" s="81"/>
      <c r="D184" s="74"/>
      <c r="E184" s="81"/>
      <c r="F184" s="82"/>
      <c r="G184" s="86">
        <f>F184+F184*0.05</f>
        <v>0</v>
      </c>
      <c r="H184" s="86">
        <f>G184+G184*0.05</f>
        <v>0</v>
      </c>
    </row>
    <row r="185" spans="1:8" ht="26.4">
      <c r="A185" s="101" t="s">
        <v>216</v>
      </c>
      <c r="B185" s="73"/>
      <c r="C185" s="73" t="s">
        <v>201</v>
      </c>
      <c r="D185" s="81" t="s">
        <v>217</v>
      </c>
      <c r="E185" s="73"/>
      <c r="F185" s="77">
        <f>F186+F188</f>
        <v>5</v>
      </c>
      <c r="G185" s="77">
        <f>G186+G188</f>
        <v>5.25</v>
      </c>
      <c r="H185" s="77">
        <f>H186+H188</f>
        <v>5.5125000000000002</v>
      </c>
    </row>
    <row r="186" spans="1:8" ht="26.4">
      <c r="A186" s="96" t="s">
        <v>218</v>
      </c>
      <c r="B186" s="81"/>
      <c r="C186" s="81" t="s">
        <v>201</v>
      </c>
      <c r="D186" s="81" t="s">
        <v>219</v>
      </c>
      <c r="E186" s="81"/>
      <c r="F186" s="82">
        <f>F187</f>
        <v>5</v>
      </c>
      <c r="G186" s="82">
        <f>G187</f>
        <v>5.25</v>
      </c>
      <c r="H186" s="82">
        <f>H187</f>
        <v>5.5125000000000002</v>
      </c>
    </row>
    <row r="187" spans="1:8" ht="27.6">
      <c r="A187" s="83" t="s">
        <v>31</v>
      </c>
      <c r="B187" s="81"/>
      <c r="C187" s="81" t="s">
        <v>201</v>
      </c>
      <c r="D187" s="81" t="s">
        <v>219</v>
      </c>
      <c r="E187" s="81" t="s">
        <v>32</v>
      </c>
      <c r="F187" s="82">
        <v>5</v>
      </c>
      <c r="G187" s="82">
        <f>F187+F187*0.05</f>
        <v>5.25</v>
      </c>
      <c r="H187" s="82">
        <f>G187+G187*0.05</f>
        <v>5.5125000000000002</v>
      </c>
    </row>
    <row r="188" spans="1:8" ht="26.4" hidden="1">
      <c r="A188" s="96" t="s">
        <v>218</v>
      </c>
      <c r="B188" s="74"/>
      <c r="C188" s="81" t="s">
        <v>201</v>
      </c>
      <c r="D188" s="74" t="s">
        <v>220</v>
      </c>
      <c r="E188" s="81"/>
      <c r="F188" s="82">
        <f>F189</f>
        <v>0</v>
      </c>
      <c r="G188" s="82">
        <f>G189</f>
        <v>0</v>
      </c>
      <c r="H188" s="82">
        <f>H189</f>
        <v>0</v>
      </c>
    </row>
    <row r="189" spans="1:8" ht="39.6" hidden="1">
      <c r="A189" s="102" t="s">
        <v>210</v>
      </c>
      <c r="B189" s="74"/>
      <c r="C189" s="81" t="s">
        <v>201</v>
      </c>
      <c r="D189" s="74" t="s">
        <v>221</v>
      </c>
      <c r="E189" s="81" t="s">
        <v>51</v>
      </c>
      <c r="F189" s="82"/>
      <c r="G189" s="86">
        <f>F189+F189*0.05</f>
        <v>0</v>
      </c>
      <c r="H189" s="86">
        <f>G189+G189*0.05</f>
        <v>0</v>
      </c>
    </row>
    <row r="190" spans="1:8" ht="1.5" hidden="1" customHeight="1">
      <c r="A190" s="98"/>
      <c r="B190" s="73"/>
      <c r="C190" s="73"/>
      <c r="D190" s="73"/>
      <c r="E190" s="73"/>
      <c r="F190" s="77">
        <f>F191</f>
        <v>0</v>
      </c>
      <c r="G190" s="77">
        <f>G191</f>
        <v>0</v>
      </c>
      <c r="H190" s="77">
        <f>H191</f>
        <v>0</v>
      </c>
    </row>
    <row r="191" spans="1:8" hidden="1">
      <c r="A191" s="80"/>
      <c r="B191" s="81"/>
      <c r="C191" s="81"/>
      <c r="D191" s="74"/>
      <c r="E191" s="81"/>
      <c r="F191" s="82">
        <f>F192+F194</f>
        <v>0</v>
      </c>
      <c r="G191" s="82">
        <f>G192+G194</f>
        <v>0</v>
      </c>
      <c r="H191" s="82">
        <f>H192+H194</f>
        <v>0</v>
      </c>
    </row>
    <row r="192" spans="1:8" hidden="1">
      <c r="A192" s="96"/>
      <c r="B192" s="81"/>
      <c r="C192" s="81"/>
      <c r="D192" s="74"/>
      <c r="E192" s="81"/>
      <c r="F192" s="82">
        <f>F193</f>
        <v>0</v>
      </c>
      <c r="G192" s="82">
        <f>G193</f>
        <v>0</v>
      </c>
      <c r="H192" s="82">
        <f>H193</f>
        <v>0</v>
      </c>
    </row>
    <row r="193" spans="1:8" hidden="1">
      <c r="A193" s="96"/>
      <c r="B193" s="81"/>
      <c r="C193" s="81"/>
      <c r="D193" s="74"/>
      <c r="E193" s="81" t="s">
        <v>51</v>
      </c>
      <c r="F193" s="82"/>
      <c r="G193" s="86">
        <f>F193+F193*0.05</f>
        <v>0</v>
      </c>
      <c r="H193" s="86">
        <f>G193+G193*0.05</f>
        <v>0</v>
      </c>
    </row>
    <row r="194" spans="1:8" hidden="1">
      <c r="A194" s="80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idden="1">
      <c r="A195" s="102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92.4" hidden="1">
      <c r="A196" s="98" t="s">
        <v>156</v>
      </c>
      <c r="B196" s="81"/>
      <c r="C196" s="73" t="s">
        <v>201</v>
      </c>
      <c r="D196" s="73" t="s">
        <v>157</v>
      </c>
      <c r="E196" s="81"/>
      <c r="F196" s="77">
        <f>F197</f>
        <v>0</v>
      </c>
      <c r="G196" s="77">
        <f>G197</f>
        <v>0</v>
      </c>
      <c r="H196" s="77">
        <f>H197</f>
        <v>0</v>
      </c>
    </row>
    <row r="197" spans="1:8" ht="52.8" hidden="1">
      <c r="A197" s="80" t="s">
        <v>222</v>
      </c>
      <c r="B197" s="81"/>
      <c r="C197" s="81" t="s">
        <v>201</v>
      </c>
      <c r="D197" s="74" t="s">
        <v>223</v>
      </c>
      <c r="E197" s="81"/>
      <c r="F197" s="82">
        <f>F198+F200</f>
        <v>0</v>
      </c>
      <c r="G197" s="82">
        <f>G198+G200</f>
        <v>0</v>
      </c>
      <c r="H197" s="82">
        <f>H198+H200</f>
        <v>0</v>
      </c>
    </row>
    <row r="198" spans="1:8" ht="79.2" hidden="1">
      <c r="A198" s="80" t="s">
        <v>143</v>
      </c>
      <c r="B198" s="81"/>
      <c r="C198" s="81" t="s">
        <v>201</v>
      </c>
      <c r="D198" s="74" t="s">
        <v>224</v>
      </c>
      <c r="E198" s="81"/>
      <c r="F198" s="82">
        <f>F199</f>
        <v>0</v>
      </c>
      <c r="G198" s="82">
        <f>G199</f>
        <v>0</v>
      </c>
      <c r="H198" s="82">
        <f>H199</f>
        <v>0</v>
      </c>
    </row>
    <row r="199" spans="1:8" ht="27.6" hidden="1">
      <c r="A199" s="83" t="s">
        <v>31</v>
      </c>
      <c r="B199" s="81"/>
      <c r="C199" s="81" t="s">
        <v>201</v>
      </c>
      <c r="D199" s="74" t="s">
        <v>224</v>
      </c>
      <c r="E199" s="81" t="s">
        <v>32</v>
      </c>
      <c r="F199" s="82"/>
      <c r="G199" s="86">
        <f>F199+F199*0.05</f>
        <v>0</v>
      </c>
      <c r="H199" s="86">
        <f>G199+G199*0.05</f>
        <v>0</v>
      </c>
    </row>
    <row r="200" spans="1:8" ht="79.2" hidden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27.6" hidden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79.2">
      <c r="A202" s="105" t="s">
        <v>161</v>
      </c>
      <c r="B202" s="81"/>
      <c r="C202" s="73" t="s">
        <v>201</v>
      </c>
      <c r="D202" s="100" t="s">
        <v>162</v>
      </c>
      <c r="E202" s="81"/>
      <c r="F202" s="77">
        <f t="shared" ref="F202:H204" si="22">F203</f>
        <v>107.1</v>
      </c>
      <c r="G202" s="77">
        <f t="shared" si="22"/>
        <v>10.5</v>
      </c>
      <c r="H202" s="77">
        <f t="shared" si="22"/>
        <v>11.025</v>
      </c>
    </row>
    <row r="203" spans="1:8" ht="37.5" customHeight="1">
      <c r="A203" s="102" t="s">
        <v>225</v>
      </c>
      <c r="B203" s="81"/>
      <c r="C203" s="81" t="s">
        <v>201</v>
      </c>
      <c r="D203" s="74" t="s">
        <v>164</v>
      </c>
      <c r="E203" s="81"/>
      <c r="F203" s="82">
        <f t="shared" si="22"/>
        <v>107.1</v>
      </c>
      <c r="G203" s="82">
        <f t="shared" si="22"/>
        <v>10.5</v>
      </c>
      <c r="H203" s="82">
        <f t="shared" si="22"/>
        <v>11.025</v>
      </c>
    </row>
    <row r="204" spans="1:8" ht="92.4">
      <c r="A204" s="80" t="s">
        <v>165</v>
      </c>
      <c r="B204" s="81"/>
      <c r="C204" s="81" t="s">
        <v>201</v>
      </c>
      <c r="D204" s="74" t="s">
        <v>166</v>
      </c>
      <c r="E204" s="81"/>
      <c r="F204" s="82">
        <f t="shared" si="22"/>
        <v>107.1</v>
      </c>
      <c r="G204" s="82">
        <f t="shared" si="22"/>
        <v>10.5</v>
      </c>
      <c r="H204" s="82">
        <f t="shared" si="22"/>
        <v>11.025</v>
      </c>
    </row>
    <row r="205" spans="1:8" ht="27.6">
      <c r="A205" s="83" t="s">
        <v>31</v>
      </c>
      <c r="B205" s="81"/>
      <c r="C205" s="81" t="s">
        <v>201</v>
      </c>
      <c r="D205" s="74" t="s">
        <v>166</v>
      </c>
      <c r="E205" s="81" t="s">
        <v>32</v>
      </c>
      <c r="F205" s="82">
        <v>107.1</v>
      </c>
      <c r="G205" s="82">
        <v>10.5</v>
      </c>
      <c r="H205" s="82">
        <f>G205+G205*0.05</f>
        <v>11.025</v>
      </c>
    </row>
    <row r="206" spans="1:8" s="78" customFormat="1" ht="26.4">
      <c r="A206" s="111" t="s">
        <v>228</v>
      </c>
      <c r="B206" s="73"/>
      <c r="C206" s="73" t="s">
        <v>201</v>
      </c>
      <c r="D206" s="73" t="s">
        <v>61</v>
      </c>
      <c r="E206" s="73"/>
      <c r="F206" s="77">
        <f t="shared" ref="F206:H207" si="23">F207</f>
        <v>1533.4</v>
      </c>
      <c r="G206" s="77">
        <f t="shared" si="23"/>
        <v>944.7</v>
      </c>
      <c r="H206" s="77">
        <f t="shared" si="23"/>
        <v>969.80000000000007</v>
      </c>
    </row>
    <row r="207" spans="1:8" s="78" customFormat="1" ht="26.4">
      <c r="A207" s="76" t="s">
        <v>27</v>
      </c>
      <c r="B207" s="73"/>
      <c r="C207" s="73" t="s">
        <v>201</v>
      </c>
      <c r="D207" s="73" t="s">
        <v>90</v>
      </c>
      <c r="E207" s="73"/>
      <c r="F207" s="77">
        <f t="shared" si="23"/>
        <v>1533.4</v>
      </c>
      <c r="G207" s="77">
        <f t="shared" si="23"/>
        <v>944.7</v>
      </c>
      <c r="H207" s="77">
        <f t="shared" si="23"/>
        <v>969.80000000000007</v>
      </c>
    </row>
    <row r="208" spans="1:8" s="78" customFormat="1" ht="26.4">
      <c r="A208" s="76" t="s">
        <v>27</v>
      </c>
      <c r="B208" s="73"/>
      <c r="C208" s="73" t="s">
        <v>201</v>
      </c>
      <c r="D208" s="73" t="s">
        <v>91</v>
      </c>
      <c r="E208" s="73"/>
      <c r="F208" s="77">
        <f>F209+F212+F214+F216</f>
        <v>1533.4</v>
      </c>
      <c r="G208" s="77">
        <f>G209+G212+G214+G216</f>
        <v>944.7</v>
      </c>
      <c r="H208" s="77">
        <f>H209+H212+H214+H216</f>
        <v>969.80000000000007</v>
      </c>
    </row>
    <row r="209" spans="1:8" s="78" customFormat="1" ht="26.4">
      <c r="A209" s="84" t="s">
        <v>229</v>
      </c>
      <c r="B209" s="81"/>
      <c r="C209" s="81" t="s">
        <v>201</v>
      </c>
      <c r="D209" s="81" t="s">
        <v>230</v>
      </c>
      <c r="E209" s="81"/>
      <c r="F209" s="82">
        <f>F210+F211</f>
        <v>1533.4</v>
      </c>
      <c r="G209" s="82">
        <f>G210+G211</f>
        <v>944.7</v>
      </c>
      <c r="H209" s="82">
        <f>H210+H211</f>
        <v>969.80000000000007</v>
      </c>
    </row>
    <row r="210" spans="1:8" ht="27.6">
      <c r="A210" s="136" t="s">
        <v>31</v>
      </c>
      <c r="B210" s="142"/>
      <c r="C210" s="142" t="s">
        <v>201</v>
      </c>
      <c r="D210" s="142" t="s">
        <v>230</v>
      </c>
      <c r="E210" s="142" t="s">
        <v>32</v>
      </c>
      <c r="F210" s="143">
        <v>1493.4</v>
      </c>
      <c r="G210" s="82">
        <v>902.7</v>
      </c>
      <c r="H210" s="82">
        <v>925.6</v>
      </c>
    </row>
    <row r="211" spans="1:8" ht="26.4">
      <c r="A211" s="85" t="s">
        <v>70</v>
      </c>
      <c r="B211" s="81"/>
      <c r="C211" s="81" t="s">
        <v>201</v>
      </c>
      <c r="D211" s="81" t="s">
        <v>230</v>
      </c>
      <c r="E211" s="81" t="s">
        <v>71</v>
      </c>
      <c r="F211" s="82">
        <v>40</v>
      </c>
      <c r="G211" s="82">
        <f>F211+F211*0.05</f>
        <v>42</v>
      </c>
      <c r="H211" s="82">
        <v>44.2</v>
      </c>
    </row>
    <row r="212" spans="1:8" ht="12" hidden="1" customHeight="1">
      <c r="A212" s="96"/>
      <c r="B212" s="81"/>
      <c r="C212" s="81"/>
      <c r="D212" s="81"/>
      <c r="E212" s="81"/>
      <c r="F212" s="82">
        <f>F213</f>
        <v>0</v>
      </c>
      <c r="G212" s="82">
        <f>G213</f>
        <v>0</v>
      </c>
      <c r="H212" s="82">
        <f>H213</f>
        <v>0</v>
      </c>
    </row>
    <row r="213" spans="1:8" ht="0.75" hidden="1" customHeight="1">
      <c r="A213" s="102"/>
      <c r="B213" s="81"/>
      <c r="C213" s="81"/>
      <c r="D213" s="81"/>
      <c r="E213" s="81"/>
      <c r="F213" s="82"/>
      <c r="G213" s="86">
        <f>F213+F213*0.05</f>
        <v>0</v>
      </c>
      <c r="H213" s="86">
        <f>G213+G213*0.05</f>
        <v>0</v>
      </c>
    </row>
    <row r="214" spans="1:8" hidden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idden="1">
      <c r="A215" s="102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t="39.6" hidden="1">
      <c r="A216" s="96" t="s">
        <v>231</v>
      </c>
      <c r="B216" s="81"/>
      <c r="C216" s="81" t="s">
        <v>201</v>
      </c>
      <c r="D216" s="81" t="s">
        <v>232</v>
      </c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t="39.6" hidden="1">
      <c r="A217" s="102" t="s">
        <v>233</v>
      </c>
      <c r="B217" s="81"/>
      <c r="C217" s="81" t="s">
        <v>201</v>
      </c>
      <c r="D217" s="81" t="s">
        <v>232</v>
      </c>
      <c r="E217" s="81" t="s">
        <v>51</v>
      </c>
      <c r="F217" s="82"/>
      <c r="G217" s="86">
        <f>F217+F217*0.05</f>
        <v>0</v>
      </c>
      <c r="H217" s="86">
        <f>G217+G217*0.05</f>
        <v>0</v>
      </c>
    </row>
    <row r="218" spans="1:8" ht="5.25" hidden="1" customHeight="1">
      <c r="A218" s="76"/>
      <c r="B218" s="73"/>
      <c r="C218" s="73"/>
      <c r="D218" s="73"/>
      <c r="E218" s="73"/>
      <c r="F218" s="77">
        <f t="shared" ref="F218:H220" si="24">F219</f>
        <v>0</v>
      </c>
      <c r="G218" s="77">
        <f t="shared" si="24"/>
        <v>0</v>
      </c>
      <c r="H218" s="77">
        <f t="shared" si="24"/>
        <v>0</v>
      </c>
    </row>
    <row r="219" spans="1:8" s="78" customFormat="1" hidden="1">
      <c r="A219" s="76"/>
      <c r="B219" s="73"/>
      <c r="C219" s="73"/>
      <c r="D219" s="73"/>
      <c r="E219" s="73"/>
      <c r="F219" s="77">
        <f t="shared" si="24"/>
        <v>0</v>
      </c>
      <c r="G219" s="77">
        <f t="shared" si="24"/>
        <v>0</v>
      </c>
      <c r="H219" s="77">
        <f t="shared" si="24"/>
        <v>0</v>
      </c>
    </row>
    <row r="220" spans="1:8" hidden="1">
      <c r="A220" s="76"/>
      <c r="B220" s="73"/>
      <c r="C220" s="73"/>
      <c r="D220" s="73"/>
      <c r="E220" s="73"/>
      <c r="F220" s="77">
        <f t="shared" si="24"/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111"/>
      <c r="B221" s="73"/>
      <c r="C221" s="73"/>
      <c r="D221" s="73"/>
      <c r="E221" s="73"/>
      <c r="F221" s="77">
        <f>F222+F224+F227+F230</f>
        <v>0</v>
      </c>
      <c r="G221" s="77">
        <f>G222+G224+G227+G230</f>
        <v>0</v>
      </c>
      <c r="H221" s="77">
        <f>H222+H224+H227+H230</f>
        <v>0</v>
      </c>
    </row>
    <row r="222" spans="1:8" hidden="1">
      <c r="A222" s="96"/>
      <c r="B222" s="81"/>
      <c r="C222" s="81"/>
      <c r="D222" s="81"/>
      <c r="E222" s="81"/>
      <c r="F222" s="82">
        <f>F223</f>
        <v>0</v>
      </c>
      <c r="G222" s="82">
        <f>G223</f>
        <v>0</v>
      </c>
      <c r="H222" s="82">
        <f>H223</f>
        <v>0</v>
      </c>
    </row>
    <row r="223" spans="1:8" hidden="1">
      <c r="A223" s="96"/>
      <c r="B223" s="81"/>
      <c r="C223" s="81"/>
      <c r="D223" s="81"/>
      <c r="E223" s="81"/>
      <c r="F223" s="82"/>
      <c r="G223" s="82">
        <f>F223+F223*0.05</f>
        <v>0</v>
      </c>
      <c r="H223" s="82">
        <f>G223+G223*0.05</f>
        <v>0</v>
      </c>
    </row>
    <row r="224" spans="1:8" hidden="1">
      <c r="A224" s="96"/>
      <c r="B224" s="81"/>
      <c r="C224" s="81"/>
      <c r="D224" s="81"/>
      <c r="E224" s="81"/>
      <c r="F224" s="82">
        <f t="shared" ref="F224:H225" si="25">F225</f>
        <v>0</v>
      </c>
      <c r="G224" s="82">
        <f t="shared" si="25"/>
        <v>0</v>
      </c>
      <c r="H224" s="82">
        <f t="shared" si="25"/>
        <v>0</v>
      </c>
    </row>
    <row r="225" spans="1:8" hidden="1">
      <c r="A225" s="102"/>
      <c r="B225" s="81"/>
      <c r="C225" s="81"/>
      <c r="D225" s="81"/>
      <c r="E225" s="81"/>
      <c r="F225" s="82">
        <f t="shared" si="25"/>
        <v>0</v>
      </c>
      <c r="G225" s="82">
        <f t="shared" si="25"/>
        <v>0</v>
      </c>
      <c r="H225" s="82">
        <f t="shared" si="25"/>
        <v>0</v>
      </c>
    </row>
    <row r="226" spans="1:8" hidden="1">
      <c r="A226" s="96"/>
      <c r="B226" s="81"/>
      <c r="C226" s="81"/>
      <c r="D226" s="81"/>
      <c r="E226" s="81"/>
      <c r="F226" s="82"/>
      <c r="G226" s="86">
        <f>F226+F226*0.05</f>
        <v>0</v>
      </c>
      <c r="H226" s="86">
        <f>G226+G226*0.05</f>
        <v>0</v>
      </c>
    </row>
    <row r="227" spans="1:8" hidden="1">
      <c r="A227" s="96"/>
      <c r="B227" s="81"/>
      <c r="C227" s="81"/>
      <c r="D227" s="81"/>
      <c r="E227" s="81"/>
      <c r="F227" s="82">
        <f t="shared" ref="F227:H228" si="26">F228</f>
        <v>0</v>
      </c>
      <c r="G227" s="82">
        <f t="shared" si="26"/>
        <v>0</v>
      </c>
      <c r="H227" s="82">
        <f t="shared" si="26"/>
        <v>0</v>
      </c>
    </row>
    <row r="228" spans="1:8" hidden="1">
      <c r="A228" s="102"/>
      <c r="B228" s="81"/>
      <c r="C228" s="81"/>
      <c r="D228" s="81"/>
      <c r="E228" s="81"/>
      <c r="F228" s="82">
        <f t="shared" si="26"/>
        <v>0</v>
      </c>
      <c r="G228" s="82">
        <f t="shared" si="26"/>
        <v>0</v>
      </c>
      <c r="H228" s="82">
        <f t="shared" si="26"/>
        <v>0</v>
      </c>
    </row>
    <row r="229" spans="1:8" hidden="1">
      <c r="A229" s="96"/>
      <c r="B229" s="81"/>
      <c r="C229" s="81"/>
      <c r="D229" s="81"/>
      <c r="E229" s="81"/>
      <c r="F229" s="82"/>
      <c r="G229" s="86">
        <f>F229+F229*0.05</f>
        <v>0</v>
      </c>
      <c r="H229" s="86">
        <f>G229+G229*0.05</f>
        <v>0</v>
      </c>
    </row>
    <row r="230" spans="1:8" hidden="1">
      <c r="A230" s="96"/>
      <c r="B230" s="81"/>
      <c r="C230" s="81"/>
      <c r="D230" s="81"/>
      <c r="E230" s="81"/>
      <c r="F230" s="82">
        <f t="shared" ref="F230:H231" si="27">F231</f>
        <v>0</v>
      </c>
      <c r="G230" s="82">
        <f t="shared" si="27"/>
        <v>0</v>
      </c>
      <c r="H230" s="82">
        <f t="shared" si="27"/>
        <v>0</v>
      </c>
    </row>
    <row r="231" spans="1:8" hidden="1">
      <c r="A231" s="102"/>
      <c r="B231" s="81"/>
      <c r="C231" s="81"/>
      <c r="D231" s="81"/>
      <c r="E231" s="81"/>
      <c r="F231" s="82">
        <f t="shared" si="27"/>
        <v>0</v>
      </c>
      <c r="G231" s="82">
        <f t="shared" si="27"/>
        <v>0</v>
      </c>
      <c r="H231" s="82">
        <f t="shared" si="27"/>
        <v>0</v>
      </c>
    </row>
    <row r="232" spans="1:8" hidden="1">
      <c r="A232" s="96"/>
      <c r="B232" s="81"/>
      <c r="C232" s="81"/>
      <c r="D232" s="81"/>
      <c r="E232" s="81"/>
      <c r="F232" s="82"/>
      <c r="G232" s="86">
        <f>F232+F232*0.05</f>
        <v>0</v>
      </c>
      <c r="H232" s="86">
        <f>G232+G232*0.05</f>
        <v>0</v>
      </c>
    </row>
    <row r="233" spans="1:8" s="78" customFormat="1">
      <c r="A233" s="76" t="s">
        <v>234</v>
      </c>
      <c r="B233" s="73"/>
      <c r="C233" s="73" t="s">
        <v>235</v>
      </c>
      <c r="D233" s="73"/>
      <c r="E233" s="73"/>
      <c r="F233" s="77">
        <f t="shared" ref="F233:H235" si="28">F234</f>
        <v>2993.8999999999996</v>
      </c>
      <c r="G233" s="77">
        <f t="shared" si="28"/>
        <v>2678.3</v>
      </c>
      <c r="H233" s="77">
        <f t="shared" si="28"/>
        <v>2812.2150000000001</v>
      </c>
    </row>
    <row r="234" spans="1:8" s="78" customFormat="1">
      <c r="A234" s="111" t="s">
        <v>236</v>
      </c>
      <c r="B234" s="73"/>
      <c r="C234" s="73" t="s">
        <v>237</v>
      </c>
      <c r="D234" s="73"/>
      <c r="E234" s="73"/>
      <c r="F234" s="77">
        <f t="shared" si="28"/>
        <v>2993.8999999999996</v>
      </c>
      <c r="G234" s="77">
        <f t="shared" si="28"/>
        <v>2678.3</v>
      </c>
      <c r="H234" s="77">
        <f t="shared" si="28"/>
        <v>2812.2150000000001</v>
      </c>
    </row>
    <row r="235" spans="1:8" s="78" customFormat="1" ht="69" customHeight="1">
      <c r="A235" s="112" t="s">
        <v>238</v>
      </c>
      <c r="B235" s="73"/>
      <c r="C235" s="73" t="s">
        <v>237</v>
      </c>
      <c r="D235" s="73" t="s">
        <v>239</v>
      </c>
      <c r="E235" s="73"/>
      <c r="F235" s="77">
        <f t="shared" si="28"/>
        <v>2993.8999999999996</v>
      </c>
      <c r="G235" s="77">
        <f t="shared" si="28"/>
        <v>2678.3</v>
      </c>
      <c r="H235" s="77">
        <f t="shared" si="28"/>
        <v>2812.2150000000001</v>
      </c>
    </row>
    <row r="236" spans="1:8" s="78" customFormat="1" ht="52.8">
      <c r="A236" s="111" t="s">
        <v>240</v>
      </c>
      <c r="B236" s="73"/>
      <c r="C236" s="73" t="s">
        <v>237</v>
      </c>
      <c r="D236" s="73" t="s">
        <v>241</v>
      </c>
      <c r="E236" s="73"/>
      <c r="F236" s="77">
        <f>F237+F239+F243+F241</f>
        <v>2993.8999999999996</v>
      </c>
      <c r="G236" s="77">
        <f>G237+G239+G243+G241</f>
        <v>2678.3</v>
      </c>
      <c r="H236" s="77">
        <f>H237+H239+H243+H241</f>
        <v>2812.2150000000001</v>
      </c>
    </row>
    <row r="237" spans="1:8" s="78" customFormat="1" ht="39.6">
      <c r="A237" s="96" t="s">
        <v>242</v>
      </c>
      <c r="B237" s="81"/>
      <c r="C237" s="81" t="s">
        <v>237</v>
      </c>
      <c r="D237" s="81" t="s">
        <v>243</v>
      </c>
      <c r="E237" s="81"/>
      <c r="F237" s="82">
        <f>F238</f>
        <v>2107.6999999999998</v>
      </c>
      <c r="G237" s="82">
        <f>G238</f>
        <v>2258.3000000000002</v>
      </c>
      <c r="H237" s="82">
        <f>H238</f>
        <v>2371.2150000000001</v>
      </c>
    </row>
    <row r="238" spans="1:8" ht="41.4">
      <c r="A238" s="83" t="s">
        <v>244</v>
      </c>
      <c r="B238" s="81" t="s">
        <v>245</v>
      </c>
      <c r="C238" s="81" t="s">
        <v>237</v>
      </c>
      <c r="D238" s="81" t="s">
        <v>243</v>
      </c>
      <c r="E238" s="81" t="s">
        <v>246</v>
      </c>
      <c r="F238" s="82">
        <v>2107.6999999999998</v>
      </c>
      <c r="G238" s="82">
        <v>2258.3000000000002</v>
      </c>
      <c r="H238" s="82">
        <f>G238+G238*0.05</f>
        <v>2371.2150000000001</v>
      </c>
    </row>
    <row r="239" spans="1:8" ht="39.6" hidden="1">
      <c r="A239" s="96" t="s">
        <v>247</v>
      </c>
      <c r="B239" s="81"/>
      <c r="C239" s="81" t="s">
        <v>237</v>
      </c>
      <c r="D239" s="74" t="s">
        <v>248</v>
      </c>
      <c r="E239" s="81"/>
      <c r="F239" s="82">
        <f>F240</f>
        <v>0</v>
      </c>
      <c r="G239" s="82">
        <f>G240</f>
        <v>0</v>
      </c>
      <c r="H239" s="82">
        <f>H240</f>
        <v>0</v>
      </c>
    </row>
    <row r="240" spans="1:8" ht="41.4" hidden="1">
      <c r="A240" s="83" t="s">
        <v>244</v>
      </c>
      <c r="B240" s="81"/>
      <c r="C240" s="81" t="s">
        <v>237</v>
      </c>
      <c r="D240" s="74" t="s">
        <v>248</v>
      </c>
      <c r="E240" s="81" t="s">
        <v>246</v>
      </c>
      <c r="F240" s="82"/>
      <c r="G240" s="82">
        <f>F240+F240*0.05</f>
        <v>0</v>
      </c>
      <c r="H240" s="82">
        <f>G240+G240*0.05</f>
        <v>0</v>
      </c>
    </row>
    <row r="241" spans="1:8" ht="39.6">
      <c r="A241" s="96" t="s">
        <v>247</v>
      </c>
      <c r="B241" s="81"/>
      <c r="C241" s="81" t="s">
        <v>237</v>
      </c>
      <c r="D241" s="81" t="s">
        <v>248</v>
      </c>
      <c r="E241" s="81"/>
      <c r="F241" s="82">
        <f>F242</f>
        <v>886.2</v>
      </c>
      <c r="G241" s="82">
        <f>G242</f>
        <v>420</v>
      </c>
      <c r="H241" s="82">
        <f>H242</f>
        <v>441</v>
      </c>
    </row>
    <row r="242" spans="1:8" ht="41.4">
      <c r="A242" s="83" t="s">
        <v>244</v>
      </c>
      <c r="B242" s="81"/>
      <c r="C242" s="81" t="s">
        <v>237</v>
      </c>
      <c r="D242" s="81" t="s">
        <v>248</v>
      </c>
      <c r="E242" s="81" t="s">
        <v>246</v>
      </c>
      <c r="F242" s="82">
        <v>886.2</v>
      </c>
      <c r="G242" s="82">
        <v>420</v>
      </c>
      <c r="H242" s="82">
        <f>G242+G242*0.05</f>
        <v>441</v>
      </c>
    </row>
    <row r="243" spans="1:8" ht="52.8" hidden="1">
      <c r="A243" s="96" t="s">
        <v>249</v>
      </c>
      <c r="B243" s="81"/>
      <c r="C243" s="81" t="s">
        <v>237</v>
      </c>
      <c r="D243" s="81" t="s">
        <v>250</v>
      </c>
      <c r="E243" s="81"/>
      <c r="F243" s="82">
        <f>F244</f>
        <v>0</v>
      </c>
      <c r="G243" s="82">
        <f>G244</f>
        <v>0</v>
      </c>
      <c r="H243" s="82">
        <f>H244</f>
        <v>0</v>
      </c>
    </row>
    <row r="244" spans="1:8" ht="26.4" hidden="1">
      <c r="A244" s="96" t="s">
        <v>251</v>
      </c>
      <c r="B244" s="81"/>
      <c r="C244" s="81" t="s">
        <v>237</v>
      </c>
      <c r="D244" s="81" t="s">
        <v>250</v>
      </c>
      <c r="E244" s="81" t="s">
        <v>252</v>
      </c>
      <c r="F244" s="82"/>
      <c r="G244" s="82">
        <f>F244+F244*0.05</f>
        <v>0</v>
      </c>
      <c r="H244" s="82">
        <f>G244+G244*0.05</f>
        <v>0</v>
      </c>
    </row>
    <row r="245" spans="1:8">
      <c r="A245" s="76" t="s">
        <v>253</v>
      </c>
      <c r="B245" s="73"/>
      <c r="C245" s="73" t="s">
        <v>254</v>
      </c>
      <c r="D245" s="73"/>
      <c r="E245" s="73"/>
      <c r="F245" s="77">
        <f t="shared" ref="F245:H247" si="29">F246</f>
        <v>1000</v>
      </c>
      <c r="G245" s="77">
        <f t="shared" si="29"/>
        <v>630</v>
      </c>
      <c r="H245" s="77">
        <f t="shared" si="29"/>
        <v>661.5</v>
      </c>
    </row>
    <row r="246" spans="1:8">
      <c r="A246" s="111" t="s">
        <v>255</v>
      </c>
      <c r="B246" s="73"/>
      <c r="C246" s="73" t="s">
        <v>256</v>
      </c>
      <c r="D246" s="73"/>
      <c r="E246" s="73"/>
      <c r="F246" s="77">
        <f t="shared" si="29"/>
        <v>1000</v>
      </c>
      <c r="G246" s="77">
        <f t="shared" si="29"/>
        <v>630</v>
      </c>
      <c r="H246" s="77">
        <f t="shared" si="29"/>
        <v>661.5</v>
      </c>
    </row>
    <row r="247" spans="1:8" ht="26.4">
      <c r="A247" s="76" t="s">
        <v>89</v>
      </c>
      <c r="B247" s="73"/>
      <c r="C247" s="73" t="s">
        <v>256</v>
      </c>
      <c r="D247" s="73" t="s">
        <v>61</v>
      </c>
      <c r="E247" s="73"/>
      <c r="F247" s="77">
        <f t="shared" si="29"/>
        <v>1000</v>
      </c>
      <c r="G247" s="77">
        <f t="shared" si="29"/>
        <v>630</v>
      </c>
      <c r="H247" s="77">
        <f t="shared" si="29"/>
        <v>661.5</v>
      </c>
    </row>
    <row r="248" spans="1:8" ht="26.4">
      <c r="A248" s="76" t="s">
        <v>27</v>
      </c>
      <c r="B248" s="73"/>
      <c r="C248" s="73" t="s">
        <v>256</v>
      </c>
      <c r="D248" s="73" t="s">
        <v>90</v>
      </c>
      <c r="E248" s="73"/>
      <c r="F248" s="77">
        <f t="shared" ref="F248:H249" si="30">F250</f>
        <v>1000</v>
      </c>
      <c r="G248" s="77">
        <f t="shared" si="30"/>
        <v>630</v>
      </c>
      <c r="H248" s="77">
        <f t="shared" si="30"/>
        <v>661.5</v>
      </c>
    </row>
    <row r="249" spans="1:8" ht="26.4">
      <c r="A249" s="76" t="s">
        <v>27</v>
      </c>
      <c r="B249" s="73"/>
      <c r="C249" s="73" t="s">
        <v>256</v>
      </c>
      <c r="D249" s="73" t="s">
        <v>91</v>
      </c>
      <c r="E249" s="73"/>
      <c r="F249" s="77">
        <f t="shared" si="30"/>
        <v>1000</v>
      </c>
      <c r="G249" s="77">
        <f t="shared" si="30"/>
        <v>630</v>
      </c>
      <c r="H249" s="77">
        <f t="shared" si="30"/>
        <v>661.5</v>
      </c>
    </row>
    <row r="250" spans="1:8" ht="26.4">
      <c r="A250" s="84" t="s">
        <v>257</v>
      </c>
      <c r="B250" s="81"/>
      <c r="C250" s="81" t="s">
        <v>256</v>
      </c>
      <c r="D250" s="81" t="s">
        <v>258</v>
      </c>
      <c r="E250" s="81"/>
      <c r="F250" s="82">
        <f>F251</f>
        <v>1000</v>
      </c>
      <c r="G250" s="82">
        <f>G251</f>
        <v>630</v>
      </c>
      <c r="H250" s="82">
        <f>H251</f>
        <v>661.5</v>
      </c>
    </row>
    <row r="251" spans="1:8" ht="31.5" customHeight="1">
      <c r="A251" s="85" t="s">
        <v>259</v>
      </c>
      <c r="B251" s="81"/>
      <c r="C251" s="81" t="s">
        <v>256</v>
      </c>
      <c r="D251" s="81" t="s">
        <v>258</v>
      </c>
      <c r="E251" s="81" t="s">
        <v>260</v>
      </c>
      <c r="F251" s="82">
        <v>1000</v>
      </c>
      <c r="G251" s="82">
        <v>630</v>
      </c>
      <c r="H251" s="82">
        <f>G251+G251*0.05</f>
        <v>661.5</v>
      </c>
    </row>
    <row r="252" spans="1:8" hidden="1">
      <c r="A252" s="76" t="s">
        <v>261</v>
      </c>
      <c r="B252" s="73"/>
      <c r="C252" s="73" t="s">
        <v>262</v>
      </c>
      <c r="D252" s="73"/>
      <c r="E252" s="73"/>
      <c r="F252" s="77">
        <f t="shared" ref="F252:H256" si="31">F253</f>
        <v>0</v>
      </c>
      <c r="G252" s="77">
        <f t="shared" si="31"/>
        <v>0</v>
      </c>
      <c r="H252" s="77">
        <f t="shared" si="31"/>
        <v>0</v>
      </c>
    </row>
    <row r="253" spans="1:8" ht="0.75" customHeight="1">
      <c r="A253" s="76"/>
      <c r="B253" s="73"/>
      <c r="C253" s="73"/>
      <c r="D253" s="73"/>
      <c r="E253" s="73"/>
      <c r="F253" s="77">
        <f t="shared" si="31"/>
        <v>0</v>
      </c>
      <c r="G253" s="77">
        <f t="shared" si="31"/>
        <v>0</v>
      </c>
      <c r="H253" s="77">
        <f t="shared" si="31"/>
        <v>0</v>
      </c>
    </row>
    <row r="254" spans="1:8" hidden="1">
      <c r="A254" s="76"/>
      <c r="B254" s="73"/>
      <c r="C254" s="73"/>
      <c r="D254" s="73"/>
      <c r="E254" s="73"/>
      <c r="F254" s="77">
        <f t="shared" si="31"/>
        <v>0</v>
      </c>
      <c r="G254" s="77">
        <f t="shared" si="31"/>
        <v>0</v>
      </c>
      <c r="H254" s="77">
        <f t="shared" si="31"/>
        <v>0</v>
      </c>
    </row>
    <row r="255" spans="1:8" hidden="1">
      <c r="A255" s="105"/>
      <c r="B255" s="73"/>
      <c r="C255" s="73"/>
      <c r="D255" s="73"/>
      <c r="E255" s="73"/>
      <c r="F255" s="77">
        <f t="shared" si="31"/>
        <v>0</v>
      </c>
      <c r="G255" s="77">
        <f t="shared" si="31"/>
        <v>0</v>
      </c>
      <c r="H255" s="77">
        <f t="shared" si="31"/>
        <v>0</v>
      </c>
    </row>
    <row r="256" spans="1:8" hidden="1">
      <c r="A256" s="84"/>
      <c r="B256" s="81"/>
      <c r="C256" s="81"/>
      <c r="D256" s="81"/>
      <c r="E256" s="81"/>
      <c r="F256" s="82">
        <f t="shared" si="31"/>
        <v>0</v>
      </c>
      <c r="G256" s="82">
        <f t="shared" si="31"/>
        <v>0</v>
      </c>
      <c r="H256" s="82">
        <f t="shared" si="31"/>
        <v>0</v>
      </c>
    </row>
    <row r="257" spans="1:8" hidden="1">
      <c r="A257" s="84"/>
      <c r="B257" s="81"/>
      <c r="C257" s="81"/>
      <c r="D257" s="81"/>
      <c r="E257" s="81"/>
      <c r="F257" s="82"/>
      <c r="G257" s="82">
        <f>F257+F257*0.05</f>
        <v>0</v>
      </c>
      <c r="H257" s="82">
        <f>G257+G257*0.05</f>
        <v>0</v>
      </c>
    </row>
    <row r="258" spans="1:8">
      <c r="A258" s="76" t="s">
        <v>263</v>
      </c>
      <c r="B258" s="73"/>
      <c r="C258" s="73" t="s">
        <v>264</v>
      </c>
      <c r="D258" s="73"/>
      <c r="E258" s="73"/>
      <c r="F258" s="77">
        <f>F259</f>
        <v>2179.8000000000002</v>
      </c>
      <c r="G258" s="77">
        <f>G259</f>
        <v>1661.1</v>
      </c>
      <c r="H258" s="77">
        <f>H259</f>
        <v>1559.5</v>
      </c>
    </row>
    <row r="259" spans="1:8">
      <c r="A259" s="111" t="s">
        <v>265</v>
      </c>
      <c r="B259" s="73"/>
      <c r="C259" s="73" t="s">
        <v>266</v>
      </c>
      <c r="D259" s="73"/>
      <c r="E259" s="73"/>
      <c r="F259" s="77">
        <f>F266</f>
        <v>2179.8000000000002</v>
      </c>
      <c r="G259" s="77">
        <f>G260+G272</f>
        <v>1661.1</v>
      </c>
      <c r="H259" s="77">
        <f>H260+H272</f>
        <v>1559.5</v>
      </c>
    </row>
    <row r="260" spans="1:8" s="78" customFormat="1" ht="0.75" customHeight="1">
      <c r="A260" s="112" t="s">
        <v>267</v>
      </c>
      <c r="B260" s="73"/>
      <c r="C260" s="73" t="s">
        <v>266</v>
      </c>
      <c r="D260" s="73" t="s">
        <v>268</v>
      </c>
      <c r="E260" s="73"/>
      <c r="F260" s="77">
        <f>F261</f>
        <v>0</v>
      </c>
      <c r="G260" s="77">
        <f>G261</f>
        <v>0</v>
      </c>
      <c r="H260" s="77">
        <f>H261</f>
        <v>0</v>
      </c>
    </row>
    <row r="261" spans="1:8" s="78" customFormat="1" ht="39.6" hidden="1">
      <c r="A261" s="111" t="s">
        <v>269</v>
      </c>
      <c r="B261" s="73"/>
      <c r="C261" s="73" t="s">
        <v>266</v>
      </c>
      <c r="D261" s="73" t="s">
        <v>270</v>
      </c>
      <c r="E261" s="73"/>
      <c r="F261" s="77">
        <f>F262+F264</f>
        <v>0</v>
      </c>
      <c r="G261" s="77">
        <f>G262+G264</f>
        <v>0</v>
      </c>
      <c r="H261" s="77">
        <f>H262+H264</f>
        <v>0</v>
      </c>
    </row>
    <row r="262" spans="1:8" s="78" customFormat="1" ht="39.6" hidden="1">
      <c r="A262" s="96" t="s">
        <v>271</v>
      </c>
      <c r="B262" s="81"/>
      <c r="C262" s="81" t="s">
        <v>266</v>
      </c>
      <c r="D262" s="81" t="s">
        <v>272</v>
      </c>
      <c r="E262" s="81"/>
      <c r="F262" s="82">
        <f>F263</f>
        <v>0</v>
      </c>
      <c r="G262" s="82">
        <f>G263</f>
        <v>0</v>
      </c>
      <c r="H262" s="82">
        <f>H263</f>
        <v>0</v>
      </c>
    </row>
    <row r="263" spans="1:8" ht="27.6" hidden="1">
      <c r="A263" s="83" t="s">
        <v>31</v>
      </c>
      <c r="B263" s="81"/>
      <c r="C263" s="81" t="s">
        <v>266</v>
      </c>
      <c r="D263" s="81" t="s">
        <v>272</v>
      </c>
      <c r="E263" s="81" t="s">
        <v>32</v>
      </c>
      <c r="F263" s="82"/>
      <c r="G263" s="82">
        <f>F263+F263*0.05</f>
        <v>0</v>
      </c>
      <c r="H263" s="82">
        <f>G263+G263*0.05</f>
        <v>0</v>
      </c>
    </row>
    <row r="264" spans="1:8" ht="52.8" hidden="1">
      <c r="A264" s="96" t="s">
        <v>249</v>
      </c>
      <c r="B264" s="81"/>
      <c r="C264" s="81" t="s">
        <v>266</v>
      </c>
      <c r="D264" s="81" t="s">
        <v>273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39.6" hidden="1">
      <c r="A265" s="96" t="s">
        <v>274</v>
      </c>
      <c r="B265" s="81"/>
      <c r="C265" s="81" t="s">
        <v>266</v>
      </c>
      <c r="D265" s="81" t="s">
        <v>273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26.4">
      <c r="A266" s="76" t="s">
        <v>89</v>
      </c>
      <c r="B266" s="73"/>
      <c r="C266" s="73" t="s">
        <v>266</v>
      </c>
      <c r="D266" s="73" t="s">
        <v>61</v>
      </c>
      <c r="E266" s="73"/>
      <c r="F266" s="77">
        <f>F267</f>
        <v>2179.8000000000002</v>
      </c>
      <c r="G266" s="77">
        <f>G267</f>
        <v>1661.1</v>
      </c>
      <c r="H266" s="77">
        <f>H267</f>
        <v>1559.5</v>
      </c>
    </row>
    <row r="267" spans="1:8" ht="26.4">
      <c r="A267" s="76" t="s">
        <v>27</v>
      </c>
      <c r="B267" s="73"/>
      <c r="C267" s="73" t="s">
        <v>266</v>
      </c>
      <c r="D267" s="73" t="s">
        <v>90</v>
      </c>
      <c r="E267" s="73"/>
      <c r="F267" s="77">
        <f>F270+F272+F274</f>
        <v>2179.8000000000002</v>
      </c>
      <c r="G267" s="77">
        <f>G270+G272+G268</f>
        <v>1661.1</v>
      </c>
      <c r="H267" s="77">
        <f>H270+H272+H268</f>
        <v>1559.5</v>
      </c>
    </row>
    <row r="268" spans="1:8" ht="0.75" customHeight="1">
      <c r="A268" s="96"/>
      <c r="B268" s="73"/>
      <c r="C268" s="81"/>
      <c r="D268" s="81"/>
      <c r="E268" s="81"/>
      <c r="F268" s="77">
        <f>F269</f>
        <v>0</v>
      </c>
      <c r="G268" s="77">
        <f>G269</f>
        <v>0</v>
      </c>
      <c r="H268" s="77">
        <f>H269</f>
        <v>0</v>
      </c>
    </row>
    <row r="269" spans="1:8" hidden="1">
      <c r="A269" s="96"/>
      <c r="B269" s="73"/>
      <c r="C269" s="81"/>
      <c r="D269" s="81"/>
      <c r="E269" s="81"/>
      <c r="F269" s="82"/>
      <c r="G269" s="82">
        <f>F269+F269*0.05</f>
        <v>0</v>
      </c>
      <c r="H269" s="82">
        <f>G269+G269*0.05</f>
        <v>0</v>
      </c>
    </row>
    <row r="270" spans="1:8" hidden="1">
      <c r="A270" s="96"/>
      <c r="B270" s="81"/>
      <c r="C270" s="81"/>
      <c r="D270" s="81"/>
      <c r="E270" s="81"/>
      <c r="F270" s="82">
        <f>F271</f>
        <v>0</v>
      </c>
      <c r="G270" s="82">
        <f>G271</f>
        <v>0</v>
      </c>
      <c r="H270" s="82">
        <f>H271</f>
        <v>0</v>
      </c>
    </row>
    <row r="271" spans="1:8" hidden="1">
      <c r="A271" s="96"/>
      <c r="B271" s="81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t="39.6">
      <c r="A272" s="96" t="s">
        <v>242</v>
      </c>
      <c r="B272" s="81"/>
      <c r="C272" s="81" t="s">
        <v>266</v>
      </c>
      <c r="D272" s="81" t="s">
        <v>275</v>
      </c>
      <c r="E272" s="81"/>
      <c r="F272" s="82">
        <f>F273</f>
        <v>1776.8</v>
      </c>
      <c r="G272" s="82">
        <f>G273</f>
        <v>1661.1</v>
      </c>
      <c r="H272" s="82">
        <f>H273</f>
        <v>1559.5</v>
      </c>
    </row>
    <row r="273" spans="1:8" ht="39.6">
      <c r="A273" s="132" t="s">
        <v>244</v>
      </c>
      <c r="B273" s="81"/>
      <c r="C273" s="81" t="s">
        <v>266</v>
      </c>
      <c r="D273" s="81" t="s">
        <v>275</v>
      </c>
      <c r="E273" s="81" t="s">
        <v>246</v>
      </c>
      <c r="F273" s="82">
        <v>1776.8</v>
      </c>
      <c r="G273" s="82">
        <v>1661.1</v>
      </c>
      <c r="H273" s="82">
        <v>1559.5</v>
      </c>
    </row>
    <row r="274" spans="1:8" ht="39.6">
      <c r="A274" s="134" t="s">
        <v>290</v>
      </c>
      <c r="B274" s="81"/>
      <c r="C274" s="81" t="s">
        <v>266</v>
      </c>
      <c r="D274" s="131" t="s">
        <v>292</v>
      </c>
      <c r="E274" s="81"/>
      <c r="F274" s="82">
        <v>403</v>
      </c>
      <c r="G274" s="82"/>
      <c r="H274" s="82"/>
    </row>
    <row r="275" spans="1:8" ht="66">
      <c r="A275" s="135" t="s">
        <v>291</v>
      </c>
      <c r="B275" s="81"/>
      <c r="C275" s="81" t="s">
        <v>266</v>
      </c>
      <c r="D275" s="131" t="s">
        <v>292</v>
      </c>
      <c r="E275" s="81" t="s">
        <v>246</v>
      </c>
      <c r="F275" s="82">
        <v>403</v>
      </c>
      <c r="G275" s="82"/>
      <c r="H275" s="82"/>
    </row>
    <row r="276" spans="1:8">
      <c r="A276" s="132" t="s">
        <v>276</v>
      </c>
      <c r="B276" s="81"/>
      <c r="C276" s="81"/>
      <c r="D276" s="81"/>
      <c r="E276" s="81"/>
      <c r="F276" s="82"/>
      <c r="G276" s="82">
        <v>176</v>
      </c>
      <c r="H276" s="82">
        <v>369</v>
      </c>
    </row>
    <row r="277" spans="1:8">
      <c r="A277" s="76" t="s">
        <v>277</v>
      </c>
      <c r="B277" s="73"/>
      <c r="C277" s="73"/>
      <c r="D277" s="73"/>
      <c r="E277" s="73"/>
      <c r="F277" s="77">
        <f>F14</f>
        <v>28977.200000000001</v>
      </c>
      <c r="G277" s="77">
        <f>G14</f>
        <v>19279.96</v>
      </c>
      <c r="H277" s="77">
        <f>H14</f>
        <v>17777.038</v>
      </c>
    </row>
  </sheetData>
  <sheetProtection selectLockedCells="1" selectUnlockedCells="1"/>
  <autoFilter ref="A13:F277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57" t="s">
        <v>6</v>
      </c>
      <c r="B7" s="157"/>
      <c r="C7" s="157"/>
      <c r="D7" s="157"/>
      <c r="E7" s="157"/>
      <c r="F7" s="157"/>
    </row>
    <row r="8" spans="1:11" ht="27.75" customHeight="1">
      <c r="A8" s="158" t="s">
        <v>7</v>
      </c>
      <c r="B8" s="158"/>
      <c r="C8" s="158"/>
      <c r="D8" s="158"/>
      <c r="E8" s="158"/>
      <c r="F8" s="158"/>
    </row>
    <row r="9" spans="1:11">
      <c r="A9" s="5"/>
      <c r="B9" s="6"/>
      <c r="C9" s="6"/>
      <c r="D9" s="6"/>
      <c r="E9" s="6"/>
      <c r="F9" s="7"/>
    </row>
    <row r="10" spans="1:11" ht="12.75" customHeight="1">
      <c r="A10" s="159" t="s">
        <v>8</v>
      </c>
      <c r="B10" s="160" t="s">
        <v>9</v>
      </c>
      <c r="C10" s="160" t="s">
        <v>10</v>
      </c>
      <c r="D10" s="160" t="s">
        <v>11</v>
      </c>
      <c r="E10" s="160" t="s">
        <v>12</v>
      </c>
      <c r="F10" s="161" t="s">
        <v>13</v>
      </c>
      <c r="G10" s="161" t="s">
        <v>13</v>
      </c>
      <c r="H10" s="161" t="s">
        <v>13</v>
      </c>
    </row>
    <row r="11" spans="1:11">
      <c r="A11" s="159"/>
      <c r="B11" s="160"/>
      <c r="C11" s="160"/>
      <c r="D11" s="160"/>
      <c r="E11" s="160"/>
      <c r="F11" s="161"/>
      <c r="G11" s="161"/>
      <c r="H11" s="161"/>
    </row>
    <row r="12" spans="1:11">
      <c r="A12" s="159"/>
      <c r="B12" s="160"/>
      <c r="C12" s="160"/>
      <c r="D12" s="160"/>
      <c r="E12" s="160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278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279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280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281</v>
      </c>
      <c r="B201" s="16"/>
      <c r="C201" s="16" t="s">
        <v>201</v>
      </c>
      <c r="D201" s="9" t="s">
        <v>226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227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227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228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229</v>
      </c>
      <c r="B207" s="16"/>
      <c r="C207" s="16" t="s">
        <v>201</v>
      </c>
      <c r="D207" s="16" t="s">
        <v>230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230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230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231</v>
      </c>
      <c r="B214" s="16"/>
      <c r="C214" s="16" t="s">
        <v>201</v>
      </c>
      <c r="D214" s="16" t="s">
        <v>232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233</v>
      </c>
      <c r="B215" s="16"/>
      <c r="C215" s="16" t="s">
        <v>201</v>
      </c>
      <c r="D215" s="16" t="s">
        <v>232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234</v>
      </c>
      <c r="B231" s="8"/>
      <c r="C231" s="8" t="s">
        <v>235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236</v>
      </c>
      <c r="B232" s="8"/>
      <c r="C232" s="8" t="s">
        <v>237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282</v>
      </c>
      <c r="B233" s="8"/>
      <c r="C233" s="8" t="s">
        <v>237</v>
      </c>
      <c r="D233" s="8" t="s">
        <v>239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240</v>
      </c>
      <c r="B234" s="8"/>
      <c r="C234" s="8" t="s">
        <v>237</v>
      </c>
      <c r="D234" s="8" t="s">
        <v>241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242</v>
      </c>
      <c r="B235" s="16"/>
      <c r="C235" s="16" t="s">
        <v>237</v>
      </c>
      <c r="D235" s="16" t="s">
        <v>243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244</v>
      </c>
      <c r="B236" s="16" t="s">
        <v>245</v>
      </c>
      <c r="C236" s="16" t="s">
        <v>237</v>
      </c>
      <c r="D236" s="16" t="s">
        <v>243</v>
      </c>
      <c r="E236" s="42" t="s">
        <v>246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247</v>
      </c>
      <c r="B237" s="16"/>
      <c r="C237" s="16" t="s">
        <v>237</v>
      </c>
      <c r="D237" s="9" t="s">
        <v>248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244</v>
      </c>
      <c r="B238" s="16"/>
      <c r="C238" s="16" t="s">
        <v>237</v>
      </c>
      <c r="D238" s="9" t="s">
        <v>248</v>
      </c>
      <c r="E238" s="16" t="s">
        <v>246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247</v>
      </c>
      <c r="B239" s="16"/>
      <c r="C239" s="16" t="s">
        <v>237</v>
      </c>
      <c r="D239" s="16" t="s">
        <v>248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244</v>
      </c>
      <c r="B240" s="16"/>
      <c r="C240" s="16" t="s">
        <v>237</v>
      </c>
      <c r="D240" s="16" t="s">
        <v>248</v>
      </c>
      <c r="E240" s="42" t="s">
        <v>246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249</v>
      </c>
      <c r="B241" s="16"/>
      <c r="C241" s="16" t="s">
        <v>237</v>
      </c>
      <c r="D241" s="16" t="s">
        <v>250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251</v>
      </c>
      <c r="B242" s="16"/>
      <c r="C242" s="16" t="s">
        <v>237</v>
      </c>
      <c r="D242" s="16" t="s">
        <v>250</v>
      </c>
      <c r="E242" s="16" t="s">
        <v>252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253</v>
      </c>
      <c r="B243" s="8"/>
      <c r="C243" s="8" t="s">
        <v>254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255</v>
      </c>
      <c r="B244" s="8"/>
      <c r="C244" s="8" t="s">
        <v>256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256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256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256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257</v>
      </c>
      <c r="B248" s="16"/>
      <c r="C248" s="16" t="s">
        <v>256</v>
      </c>
      <c r="D248" s="16" t="s">
        <v>258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259</v>
      </c>
      <c r="B249" s="16"/>
      <c r="C249" s="16" t="s">
        <v>256</v>
      </c>
      <c r="D249" s="16" t="s">
        <v>258</v>
      </c>
      <c r="E249" s="42" t="s">
        <v>260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261</v>
      </c>
      <c r="B250" s="8"/>
      <c r="C250" s="8" t="s">
        <v>262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263</v>
      </c>
      <c r="B256" s="8"/>
      <c r="C256" s="8" t="s">
        <v>264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265</v>
      </c>
      <c r="B257" s="8"/>
      <c r="C257" s="8" t="s">
        <v>266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267</v>
      </c>
      <c r="B258" s="8"/>
      <c r="C258" s="8" t="s">
        <v>266</v>
      </c>
      <c r="D258" s="8" t="s">
        <v>268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269</v>
      </c>
      <c r="B259" s="8"/>
      <c r="C259" s="8" t="s">
        <v>266</v>
      </c>
      <c r="D259" s="8" t="s">
        <v>270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271</v>
      </c>
      <c r="B260" s="16"/>
      <c r="C260" s="16" t="s">
        <v>266</v>
      </c>
      <c r="D260" s="16" t="s">
        <v>272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266</v>
      </c>
      <c r="D261" s="16" t="s">
        <v>272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249</v>
      </c>
      <c r="B262" s="16"/>
      <c r="C262" s="16" t="s">
        <v>266</v>
      </c>
      <c r="D262" s="16" t="s">
        <v>273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274</v>
      </c>
      <c r="B263" s="16"/>
      <c r="C263" s="16" t="s">
        <v>266</v>
      </c>
      <c r="D263" s="16" t="s">
        <v>273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266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266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242</v>
      </c>
      <c r="B270" s="16"/>
      <c r="C270" s="16" t="s">
        <v>266</v>
      </c>
      <c r="D270" s="16" t="s">
        <v>275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244</v>
      </c>
      <c r="B271" s="16"/>
      <c r="C271" s="16" t="s">
        <v>266</v>
      </c>
      <c r="D271" s="16" t="s">
        <v>275</v>
      </c>
      <c r="E271" s="42" t="s">
        <v>246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276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277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Ведомств на 2020,)</vt:lpstr>
      <vt:lpstr>Прил.9 Ведомств октябрь</vt:lpstr>
      <vt:lpstr>'Прил.9 Ведомств на 2020,)'!__xlnm._FilterDatabase</vt:lpstr>
      <vt:lpstr>'Прил.9 Ведомств октябрь'!__xlnm._FilterDatabase</vt:lpstr>
      <vt:lpstr>__xlnm._FilterDatabase_1</vt:lpstr>
      <vt:lpstr>__xlnm._FilterDatabase_1_1</vt:lpstr>
      <vt:lpstr>'Прил.9 Ведомств на 2020,)'!__xlnm.Print_Area</vt:lpstr>
      <vt:lpstr>'Прил.9 Ведомств октябрь'!__xlnm.Print_Area</vt:lpstr>
      <vt:lpstr>'Прил.9 Ведомств на 2020,)'!__xlnm.Print_Titles</vt:lpstr>
      <vt:lpstr>'Прил.9 Ведомств октябрь'!__xlnm.Print_Titles</vt:lpstr>
      <vt:lpstr>'Прил.9 Ведомств на 2020,)'!Print_Titles_0</vt:lpstr>
      <vt:lpstr>'Прил.9 Ведомств октябрь'!Print_Titles_0</vt:lpstr>
      <vt:lpstr>'Прил.9 Ведомств на 2020,)'!Print_Titles_0_0</vt:lpstr>
      <vt:lpstr>'Прил.9 Ведомств октябрь'!Print_Titles_0_0</vt:lpstr>
      <vt:lpstr>'Прил.9 Ведомств на 2020,)'!Заголовки_для_печати</vt:lpstr>
      <vt:lpstr>'Прил.9 Ведомств октябрь'!Заголовки_для_печати</vt:lpstr>
      <vt:lpstr>'Прил.9 Ведомств на 2020,)'!Область_печати</vt:lpstr>
      <vt:lpstr>'Прил.9 Ведомств октябрь'!Область_печати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2020-02-04T07:16:00Z</cp:lastPrinted>
  <dcterms:created xsi:type="dcterms:W3CDTF">2019-11-11T13:37:51Z</dcterms:created>
  <dcterms:modified xsi:type="dcterms:W3CDTF">2020-05-27T13:24:08Z</dcterms:modified>
</cp:coreProperties>
</file>