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 август 2020,)" sheetId="1" r:id="rId1"/>
    <sheet name="Прил.9 Ведомств октябрь" sheetId="2" r:id="rId2"/>
  </sheets>
  <definedNames>
    <definedName name="__xlnm._FilterDatabase" localSheetId="0">'Прил.9 Ведомств август 2020,)'!$A$13:$F$279</definedName>
    <definedName name="__xlnm._FilterDatabase" localSheetId="1">'Прил.9 Ведомств октябрь'!$A$13:$F$273</definedName>
    <definedName name="__xlnm._FilterDatabase_1">'Прил.9 Ведомств август 2020,)'!$A$13:$F$279</definedName>
    <definedName name="__xlnm._FilterDatabase_1_1">'Прил.9 Ведомств октябрь'!$A$13:$F$273</definedName>
    <definedName name="__xlnm.Print_Area" localSheetId="0">'Прил.9 Ведомств август 2020,)'!$A$1:$F$279</definedName>
    <definedName name="__xlnm.Print_Area" localSheetId="1">'Прил.9 Ведомств октябрь'!$A$1:$F$273</definedName>
    <definedName name="__xlnm.Print_Titles" localSheetId="0">'Прил.9 Ведомств август 2020,)'!$10:$13</definedName>
    <definedName name="__xlnm.Print_Titles" localSheetId="1">'Прил.9 Ведомств октябрь'!$10:$13</definedName>
    <definedName name="_xlnm._FilterDatabase" localSheetId="0" hidden="1">'Прил.9 Ведомств август 2020,)'!$A$13:$F$279</definedName>
    <definedName name="_xlnm._FilterDatabase" localSheetId="1" hidden="1">'Прил.9 Ведомств октябрь'!$A$13:$F$273</definedName>
    <definedName name="Print_Titles_0" localSheetId="0">'Прил.9 Ведомств август 2020,)'!$10:$13</definedName>
    <definedName name="Print_Titles_0" localSheetId="1">'Прил.9 Ведомств октябрь'!$10:$13</definedName>
    <definedName name="Print_Titles_0_0" localSheetId="0">'Прил.9 Ведомств август 2020,)'!$10:$13</definedName>
    <definedName name="Print_Titles_0_0" localSheetId="1">'Прил.9 Ведомств октябрь'!$10:$13</definedName>
    <definedName name="_xlnm.Print_Titles" localSheetId="0">'Прил.9 Ведомств август 2020,)'!$10:$13</definedName>
    <definedName name="_xlnm.Print_Titles" localSheetId="1">'Прил.9 Ведомств октябрь'!$10:$13</definedName>
    <definedName name="_xlnm.Print_Area" localSheetId="0">'Прил.9 Ведомств август 2020,)'!$A$1:$H$279</definedName>
    <definedName name="_xlnm.Print_Area" localSheetId="1">'Прил.9 Ведомств октябрь'!$A$1:$F$273</definedName>
  </definedNames>
  <calcPr calcId="125725" iterateDelta="1E-4"/>
</workbook>
</file>

<file path=xl/calcChain.xml><?xml version="1.0" encoding="utf-8"?>
<calcChain xmlns="http://schemas.openxmlformats.org/spreadsheetml/2006/main">
  <c r="H247" i="1"/>
  <c r="F257"/>
  <c r="F256" s="1"/>
  <c r="F255" s="1"/>
  <c r="F258"/>
  <c r="G259"/>
  <c r="G258" s="1"/>
  <c r="G257" s="1"/>
  <c r="G256" s="1"/>
  <c r="G255" s="1"/>
  <c r="G171"/>
  <c r="F15"/>
  <c r="H32"/>
  <c r="H31" s="1"/>
  <c r="H30" s="1"/>
  <c r="H23" s="1"/>
  <c r="H22" s="1"/>
  <c r="G32"/>
  <c r="G31" s="1"/>
  <c r="G30" s="1"/>
  <c r="G23" s="1"/>
  <c r="G22" s="1"/>
  <c r="F32"/>
  <c r="F31"/>
  <c r="F30"/>
  <c r="F24"/>
  <c r="F23"/>
  <c r="F22"/>
  <c r="F211"/>
  <c r="H258" l="1"/>
  <c r="H257" s="1"/>
  <c r="H256" s="1"/>
  <c r="H255" s="1"/>
  <c r="G110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F193" l="1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H238"/>
  <c r="H237" s="1"/>
  <c r="H236" s="1"/>
  <c r="H235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F171" i="1" l="1"/>
  <c r="F146" s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G237"/>
  <c r="G236" s="1"/>
  <c r="G235" s="1"/>
  <c r="G102"/>
  <c r="F102"/>
  <c r="H146"/>
  <c r="G54" i="2"/>
  <c r="G82"/>
  <c r="G101"/>
  <c r="G100" s="1"/>
  <c r="G134"/>
  <c r="G219"/>
  <c r="G218" s="1"/>
  <c r="G217" s="1"/>
  <c r="G216" s="1"/>
  <c r="F15"/>
  <c r="G105" i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14" s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<sst xmlns="http://schemas.openxmlformats.org/spreadsheetml/2006/main" count="1465" uniqueCount="310">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</sst>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0" fontId="16" fillId="8" borderId="0" xfId="0" applyFont="1" applyFill="1" applyAlignment="1">
      <alignment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49" fontId="12" fillId="8" borderId="1" xfId="0" applyNumberFormat="1" applyFont="1" applyFill="1" applyBorder="1" applyAlignment="1">
      <alignment horizontal="left" vertical="center" wrapText="1"/>
    </xf>
    <xf numFmtId="49" fontId="12" fillId="8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topLeftCell="A259" zoomScale="106" zoomScaleNormal="75" zoomScaleSheetLayoutView="106" workbookViewId="0">
      <selection activeCell="F152" sqref="F152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309</v>
      </c>
      <c r="G6" s="114"/>
      <c r="H6" s="114"/>
    </row>
    <row r="7" spans="1:11" ht="17.399999999999999" customHeight="1">
      <c r="A7" s="154" t="s">
        <v>6</v>
      </c>
      <c r="B7" s="154"/>
      <c r="C7" s="154"/>
      <c r="D7" s="154"/>
      <c r="E7" s="154"/>
      <c r="F7" s="154"/>
      <c r="G7" s="159"/>
      <c r="H7" s="159"/>
    </row>
    <row r="8" spans="1:11" ht="42" customHeight="1">
      <c r="A8" s="155" t="s">
        <v>293</v>
      </c>
      <c r="B8" s="155"/>
      <c r="C8" s="155"/>
      <c r="D8" s="155"/>
      <c r="E8" s="155"/>
      <c r="F8" s="155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6" t="s">
        <v>8</v>
      </c>
      <c r="B10" s="157" t="s">
        <v>9</v>
      </c>
      <c r="C10" s="157" t="s">
        <v>10</v>
      </c>
      <c r="D10" s="157" t="s">
        <v>11</v>
      </c>
      <c r="E10" s="157" t="s">
        <v>12</v>
      </c>
      <c r="F10" s="158" t="s">
        <v>13</v>
      </c>
      <c r="G10" s="158" t="s">
        <v>13</v>
      </c>
      <c r="H10" s="158" t="s">
        <v>13</v>
      </c>
    </row>
    <row r="11" spans="1:11">
      <c r="A11" s="156"/>
      <c r="B11" s="157"/>
      <c r="C11" s="157"/>
      <c r="D11" s="157"/>
      <c r="E11" s="157"/>
      <c r="F11" s="158"/>
      <c r="G11" s="158"/>
      <c r="H11" s="158"/>
    </row>
    <row r="12" spans="1:11">
      <c r="A12" s="156"/>
      <c r="B12" s="157"/>
      <c r="C12" s="157"/>
      <c r="D12" s="157"/>
      <c r="E12" s="157"/>
      <c r="F12" s="123" t="s">
        <v>15</v>
      </c>
      <c r="G12" s="123" t="s">
        <v>16</v>
      </c>
      <c r="H12" s="123" t="s">
        <v>294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20837.5</v>
      </c>
      <c r="G14" s="77">
        <f>G15+G75+G82+G102+G146+G220+G235+G247+G278+G260</f>
        <v>11834.88</v>
      </c>
      <c r="H14" s="77">
        <f>H15+H75+H82+H102+H146+H220+H235+H247+H260+H278</f>
        <v>12225.9275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6565.4</v>
      </c>
      <c r="G15" s="77">
        <f>G16+G22+G39+G47+G50+G54</f>
        <v>6718.1799999999994</v>
      </c>
      <c r="H15" s="77">
        <f>H16+H22+H39+H47+H50+H54</f>
        <v>7058.2274999999991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5752.9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5752.9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4589.5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4589.5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4589.5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710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500</v>
      </c>
      <c r="G54" s="77">
        <f>G55+G59+G63+G69</f>
        <v>667.13</v>
      </c>
      <c r="H54" s="77">
        <f>H55+H59+H63+H69</f>
        <v>700.25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0</v>
      </c>
      <c r="G63" s="77">
        <f t="shared" si="6"/>
        <v>0</v>
      </c>
      <c r="H63" s="77">
        <f t="shared" si="6"/>
        <v>0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0</v>
      </c>
      <c r="G64" s="77">
        <f t="shared" si="6"/>
        <v>0</v>
      </c>
      <c r="H64" s="77">
        <f t="shared" si="6"/>
        <v>0</v>
      </c>
    </row>
    <row r="65" spans="1:8" s="78" customFormat="1" ht="29.4" hidden="1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0</v>
      </c>
      <c r="G65" s="77">
        <f t="shared" si="6"/>
        <v>0</v>
      </c>
      <c r="H65" s="77">
        <f t="shared" si="6"/>
        <v>0</v>
      </c>
    </row>
    <row r="66" spans="1:8" ht="66" hidden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0</v>
      </c>
      <c r="G66" s="82">
        <f t="shared" si="6"/>
        <v>0</v>
      </c>
      <c r="H66" s="82">
        <f t="shared" si="6"/>
        <v>0</v>
      </c>
    </row>
    <row r="67" spans="1:8" ht="35.4" hidden="1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0</v>
      </c>
      <c r="G67" s="82">
        <f t="shared" si="6"/>
        <v>0</v>
      </c>
      <c r="H67" s="82">
        <f t="shared" si="6"/>
        <v>0</v>
      </c>
    </row>
    <row r="68" spans="1:8" ht="31.8" hidden="1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/>
      <c r="G68" s="86"/>
      <c r="H68" s="86"/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0.6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0</v>
      </c>
      <c r="G75" s="77">
        <f t="shared" si="8"/>
        <v>0</v>
      </c>
      <c r="H75" s="77">
        <f t="shared" si="8"/>
        <v>0</v>
      </c>
    </row>
    <row r="76" spans="1:8" s="78" customFormat="1" ht="34.200000000000003" hidden="1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0</v>
      </c>
      <c r="G76" s="77">
        <f t="shared" si="8"/>
        <v>0</v>
      </c>
      <c r="H76" s="77">
        <f t="shared" si="8"/>
        <v>0</v>
      </c>
    </row>
    <row r="77" spans="1:8" s="78" customFormat="1" ht="39.6" hidden="1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0</v>
      </c>
      <c r="G77" s="77">
        <f t="shared" si="8"/>
        <v>0</v>
      </c>
      <c r="H77" s="77">
        <f t="shared" si="8"/>
        <v>0</v>
      </c>
    </row>
    <row r="78" spans="1:8" s="78" customFormat="1" ht="34.799999999999997" hidden="1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0</v>
      </c>
      <c r="G78" s="77">
        <f t="shared" si="8"/>
        <v>0</v>
      </c>
      <c r="H78" s="77">
        <f t="shared" si="8"/>
        <v>0</v>
      </c>
    </row>
    <row r="79" spans="1:8" s="78" customFormat="1" ht="44.4" hidden="1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0</v>
      </c>
      <c r="G79" s="77">
        <f t="shared" si="8"/>
        <v>0</v>
      </c>
      <c r="H79" s="77">
        <f t="shared" si="8"/>
        <v>0</v>
      </c>
    </row>
    <row r="80" spans="1:8" ht="31.8" hidden="1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0</v>
      </c>
      <c r="G80" s="82">
        <f t="shared" si="8"/>
        <v>0</v>
      </c>
      <c r="H80" s="82">
        <f t="shared" si="8"/>
        <v>0</v>
      </c>
    </row>
    <row r="81" spans="1:8" ht="30.6" hidden="1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/>
      <c r="G81" s="86"/>
      <c r="H81" s="86"/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723.5</v>
      </c>
      <c r="G102" s="77">
        <f>G103+G136</f>
        <v>344.5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683.5</v>
      </c>
      <c r="G103" s="77">
        <f>G104+G116+G132</f>
        <v>304.5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593.5</v>
      </c>
      <c r="G104" s="77">
        <f>G106+G110+G108</f>
        <v>304.5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593.5</v>
      </c>
      <c r="G105" s="77">
        <f>G106+G108+G110</f>
        <v>304.5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210</v>
      </c>
      <c r="H106" s="77">
        <f>H107</f>
        <v>0</v>
      </c>
    </row>
    <row r="107" spans="1:8" s="78" customFormat="1" ht="27.6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210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43.8" customHeight="1">
      <c r="A109" s="124" t="s">
        <v>296</v>
      </c>
      <c r="B109" s="81"/>
      <c r="C109" s="81" t="s">
        <v>126</v>
      </c>
      <c r="D109" s="81"/>
      <c r="E109" s="81" t="s">
        <v>51</v>
      </c>
      <c r="F109" s="82"/>
      <c r="G109" s="86">
        <f>F109+F109*0.05</f>
        <v>0</v>
      </c>
      <c r="H109" s="86">
        <f>G109+G109*0.05</f>
        <v>0</v>
      </c>
    </row>
    <row r="110" spans="1:8" ht="37.799999999999997" customHeight="1">
      <c r="A110" s="80" t="s">
        <v>136</v>
      </c>
      <c r="B110" s="81"/>
      <c r="C110" s="81" t="s">
        <v>126</v>
      </c>
      <c r="D110" s="81" t="s">
        <v>137</v>
      </c>
      <c r="E110" s="81"/>
      <c r="F110" s="82">
        <f>F111</f>
        <v>160</v>
      </c>
      <c r="G110" s="82">
        <f>G111</f>
        <v>94.5</v>
      </c>
      <c r="H110" s="82">
        <f>H111</f>
        <v>44.1</v>
      </c>
    </row>
    <row r="111" spans="1:8" ht="27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160</v>
      </c>
      <c r="G111" s="82">
        <v>94.5</v>
      </c>
      <c r="H111" s="82">
        <v>44.1</v>
      </c>
    </row>
    <row r="112" spans="1:8" ht="1.5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26.4" hidden="1">
      <c r="A114" s="96"/>
      <c r="B114" s="81"/>
      <c r="C114" s="81" t="s">
        <v>126</v>
      </c>
      <c r="D114" s="81" t="s">
        <v>138</v>
      </c>
      <c r="E114" s="81"/>
      <c r="F114" s="82">
        <f>F115</f>
        <v>0</v>
      </c>
      <c r="G114" s="82">
        <f>G115</f>
        <v>0</v>
      </c>
      <c r="H114" s="82">
        <f>H115</f>
        <v>0</v>
      </c>
    </row>
    <row r="115" spans="1:8" ht="33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301</v>
      </c>
      <c r="B116" s="98"/>
      <c r="C116" s="73" t="s">
        <v>126</v>
      </c>
      <c r="D116" s="99" t="s">
        <v>140</v>
      </c>
      <c r="E116" s="98"/>
      <c r="F116" s="77">
        <f t="shared" ref="F116:H118" si="12">F117</f>
        <v>35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297</v>
      </c>
      <c r="B117" s="98"/>
      <c r="C117" s="73" t="s">
        <v>126</v>
      </c>
      <c r="D117" s="74" t="s">
        <v>142</v>
      </c>
      <c r="E117" s="98"/>
      <c r="F117" s="82">
        <f t="shared" si="12"/>
        <v>35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35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35</v>
      </c>
      <c r="G119" s="86"/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55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300</v>
      </c>
      <c r="B133" s="73"/>
      <c r="C133" s="73" t="s">
        <v>126</v>
      </c>
      <c r="D133" s="123" t="s">
        <v>225</v>
      </c>
      <c r="E133" s="73"/>
      <c r="F133" s="77">
        <f t="shared" si="16"/>
        <v>55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55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55</v>
      </c>
      <c r="G135" s="82"/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10687.900000000001</v>
      </c>
      <c r="G146" s="77">
        <f>G147+G161+G171</f>
        <v>760</v>
      </c>
      <c r="H146" s="77">
        <f>H147+H161+H171</f>
        <v>870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10037.900000000001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9787.9000000000015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9787.9000000000015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4476.6000000000004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4476.6000000000004</v>
      </c>
      <c r="G151" s="120"/>
      <c r="H151" s="120"/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/>
      <c r="H153" s="82"/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/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100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100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70.2" hidden="1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28.2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2.8" hidden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26.4" hidden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28.2" hidden="1" customHeight="1">
      <c r="A169" s="116" t="s">
        <v>291</v>
      </c>
      <c r="B169" s="81"/>
      <c r="C169" s="81" t="s">
        <v>192</v>
      </c>
      <c r="D169" s="121" t="s">
        <v>292</v>
      </c>
      <c r="E169" s="122"/>
      <c r="F169" s="82"/>
      <c r="G169" s="82"/>
      <c r="H169" s="82"/>
    </row>
    <row r="170" spans="1:8" ht="26.4" hidden="1">
      <c r="A170" s="116" t="s">
        <v>31</v>
      </c>
      <c r="B170" s="81"/>
      <c r="C170" s="81" t="s">
        <v>192</v>
      </c>
      <c r="D170" s="121" t="s">
        <v>292</v>
      </c>
      <c r="E170" s="122" t="s">
        <v>32</v>
      </c>
      <c r="F170" s="82"/>
      <c r="G170" s="82"/>
      <c r="H170" s="82"/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550</v>
      </c>
      <c r="G171" s="77">
        <f>G172+G177+G183+G192+G198+G204+G208</f>
        <v>560</v>
      </c>
      <c r="H171" s="77">
        <f>H172+H177+H183+H192+H198+H204+H208</f>
        <v>570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f t="shared" ref="F172:H174" si="20">F173</f>
        <v>0</v>
      </c>
      <c r="G172" s="134">
        <v>64.5</v>
      </c>
      <c r="H172" s="134">
        <v>67.7</v>
      </c>
    </row>
    <row r="173" spans="1:8" s="78" customFormat="1" ht="27.6" customHeight="1">
      <c r="A173" s="142" t="s">
        <v>302</v>
      </c>
      <c r="B173" s="135"/>
      <c r="C173" s="130" t="s">
        <v>201</v>
      </c>
      <c r="D173" s="131" t="s">
        <v>142</v>
      </c>
      <c r="E173" s="132"/>
      <c r="F173" s="133">
        <f t="shared" si="20"/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0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100</v>
      </c>
      <c r="G177" s="77">
        <f>G178</f>
        <v>100</v>
      </c>
      <c r="H177" s="77">
        <f>H178</f>
        <v>100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100</v>
      </c>
      <c r="G178" s="77">
        <f>G179+G181</f>
        <v>100</v>
      </c>
      <c r="H178" s="77">
        <f>H179+H181</f>
        <v>100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100</v>
      </c>
      <c r="G181" s="82">
        <f>G182</f>
        <v>100</v>
      </c>
      <c r="H181" s="82">
        <f>H182</f>
        <v>100</v>
      </c>
    </row>
    <row r="182" spans="1:8" ht="27.6">
      <c r="A182" s="83" t="s">
        <v>31</v>
      </c>
      <c r="B182" s="81"/>
      <c r="C182" s="81" t="s">
        <v>201</v>
      </c>
      <c r="D182" s="81" t="s">
        <v>209</v>
      </c>
      <c r="E182" s="81" t="s">
        <v>32</v>
      </c>
      <c r="F182" s="82">
        <v>100</v>
      </c>
      <c r="G182" s="82">
        <v>100</v>
      </c>
      <c r="H182" s="82">
        <v>100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25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299</v>
      </c>
      <c r="B205" s="81"/>
      <c r="C205" s="81" t="s">
        <v>201</v>
      </c>
      <c r="D205" s="74" t="s">
        <v>164</v>
      </c>
      <c r="E205" s="81"/>
      <c r="F205" s="82">
        <f t="shared" si="22"/>
        <v>25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298</v>
      </c>
      <c r="E206" s="81"/>
      <c r="F206" s="82">
        <f t="shared" si="22"/>
        <v>25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25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1177.5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1177.5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1177.5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1177.5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641.1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641.1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536.4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536.4</v>
      </c>
      <c r="G244" s="82">
        <v>420</v>
      </c>
      <c r="H244" s="82">
        <f>G244+G244*0.05</f>
        <v>441</v>
      </c>
    </row>
    <row r="245" spans="1:8" ht="52.8" hidden="1">
      <c r="A245" s="96" t="s">
        <v>248</v>
      </c>
      <c r="B245" s="81"/>
      <c r="C245" s="81" t="s">
        <v>236</v>
      </c>
      <c r="D245" s="81" t="s">
        <v>249</v>
      </c>
      <c r="E245" s="81"/>
      <c r="F245" s="82">
        <f>F246</f>
        <v>0</v>
      </c>
      <c r="G245" s="82">
        <f>G246</f>
        <v>0</v>
      </c>
      <c r="H245" s="82">
        <f>H246</f>
        <v>0</v>
      </c>
    </row>
    <row r="246" spans="1:8" ht="26.4" hidden="1">
      <c r="A246" s="96" t="s">
        <v>250</v>
      </c>
      <c r="B246" s="81"/>
      <c r="C246" s="81" t="s">
        <v>236</v>
      </c>
      <c r="D246" s="81" t="s">
        <v>249</v>
      </c>
      <c r="E246" s="81" t="s">
        <v>251</v>
      </c>
      <c r="F246" s="82"/>
      <c r="G246" s="82">
        <f>F246+F246*0.05</f>
        <v>0</v>
      </c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661.5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145" t="s">
        <v>260</v>
      </c>
      <c r="B254" s="146"/>
      <c r="C254" s="146" t="s">
        <v>261</v>
      </c>
      <c r="D254" s="146"/>
      <c r="E254" s="146"/>
      <c r="F254" s="147">
        <f t="shared" ref="F254:H258" si="31">F255</f>
        <v>0</v>
      </c>
      <c r="G254" s="147">
        <f t="shared" si="31"/>
        <v>0</v>
      </c>
      <c r="H254" s="147">
        <f t="shared" si="31"/>
        <v>302.2</v>
      </c>
    </row>
    <row r="255" spans="1:8" ht="80.400000000000006" customHeight="1">
      <c r="A255" s="148" t="s">
        <v>306</v>
      </c>
      <c r="B255" s="146"/>
      <c r="C255" s="149" t="s">
        <v>261</v>
      </c>
      <c r="D255" s="149" t="s">
        <v>308</v>
      </c>
      <c r="E255" s="146"/>
      <c r="F255" s="147">
        <f t="shared" si="31"/>
        <v>0</v>
      </c>
      <c r="G255" s="147">
        <f t="shared" si="31"/>
        <v>0</v>
      </c>
      <c r="H255" s="147">
        <f t="shared" si="31"/>
        <v>302.2</v>
      </c>
    </row>
    <row r="256" spans="1:8" ht="86.4" hidden="1" customHeight="1">
      <c r="A256" s="145" t="s">
        <v>305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302.2</v>
      </c>
    </row>
    <row r="257" spans="1:8" ht="115.2" customHeight="1">
      <c r="A257" s="150" t="s">
        <v>307</v>
      </c>
      <c r="B257" s="146"/>
      <c r="C257" s="149" t="s">
        <v>261</v>
      </c>
      <c r="D257" s="149" t="s">
        <v>308</v>
      </c>
      <c r="E257" s="146"/>
      <c r="F257" s="147">
        <f t="shared" si="31"/>
        <v>0</v>
      </c>
      <c r="G257" s="147">
        <f t="shared" si="31"/>
        <v>0</v>
      </c>
      <c r="H257" s="147">
        <f t="shared" si="31"/>
        <v>302.2</v>
      </c>
    </row>
    <row r="258" spans="1:8" ht="40.200000000000003" customHeight="1">
      <c r="A258" s="151" t="s">
        <v>304</v>
      </c>
      <c r="B258" s="152"/>
      <c r="C258" s="149" t="s">
        <v>261</v>
      </c>
      <c r="D258" s="149" t="s">
        <v>308</v>
      </c>
      <c r="E258" s="152"/>
      <c r="F258" s="153">
        <f t="shared" si="31"/>
        <v>0</v>
      </c>
      <c r="G258" s="153">
        <f t="shared" si="31"/>
        <v>0</v>
      </c>
      <c r="H258" s="153">
        <f t="shared" si="31"/>
        <v>302.2</v>
      </c>
    </row>
    <row r="259" spans="1:8" ht="34.200000000000003" customHeight="1">
      <c r="A259" s="151" t="s">
        <v>303</v>
      </c>
      <c r="B259" s="152"/>
      <c r="C259" s="149" t="s">
        <v>261</v>
      </c>
      <c r="D259" s="149" t="s">
        <v>308</v>
      </c>
      <c r="E259" s="152" t="s">
        <v>259</v>
      </c>
      <c r="F259" s="153"/>
      <c r="G259" s="153">
        <f>F259+F259*0.05</f>
        <v>0</v>
      </c>
      <c r="H259" s="153">
        <v>302.2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20837.5</v>
      </c>
      <c r="G279" s="77">
        <f>G14</f>
        <v>11834.88</v>
      </c>
      <c r="H279" s="77">
        <f>H14</f>
        <v>12225.9275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60" t="s">
        <v>6</v>
      </c>
      <c r="B7" s="160"/>
      <c r="C7" s="160"/>
      <c r="D7" s="160"/>
      <c r="E7" s="160"/>
      <c r="F7" s="160"/>
    </row>
    <row r="8" spans="1:11" ht="27.75" customHeight="1">
      <c r="A8" s="161" t="s">
        <v>7</v>
      </c>
      <c r="B8" s="161"/>
      <c r="C8" s="161"/>
      <c r="D8" s="161"/>
      <c r="E8" s="161"/>
      <c r="F8" s="161"/>
    </row>
    <row r="9" spans="1:11">
      <c r="A9" s="5"/>
      <c r="B9" s="6"/>
      <c r="C9" s="6"/>
      <c r="D9" s="6"/>
      <c r="E9" s="6"/>
      <c r="F9" s="7"/>
    </row>
    <row r="10" spans="1:11" ht="12.75" customHeight="1">
      <c r="A10" s="162" t="s">
        <v>8</v>
      </c>
      <c r="B10" s="163" t="s">
        <v>9</v>
      </c>
      <c r="C10" s="163" t="s">
        <v>10</v>
      </c>
      <c r="D10" s="163" t="s">
        <v>11</v>
      </c>
      <c r="E10" s="163" t="s">
        <v>12</v>
      </c>
      <c r="F10" s="164" t="s">
        <v>13</v>
      </c>
      <c r="G10" s="164" t="s">
        <v>13</v>
      </c>
      <c r="H10" s="164" t="s">
        <v>13</v>
      </c>
    </row>
    <row r="11" spans="1:11">
      <c r="A11" s="162"/>
      <c r="B11" s="163"/>
      <c r="C11" s="163"/>
      <c r="D11" s="163"/>
      <c r="E11" s="163"/>
      <c r="F11" s="164"/>
      <c r="G11" s="164"/>
      <c r="H11" s="164"/>
    </row>
    <row r="12" spans="1:11">
      <c r="A12" s="162"/>
      <c r="B12" s="163"/>
      <c r="C12" s="163"/>
      <c r="D12" s="163"/>
      <c r="E12" s="163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 август 2020,)</vt:lpstr>
      <vt:lpstr>Прил.9 Ведомств октябрь</vt:lpstr>
      <vt:lpstr>'Прил.9 Ведомств август 2020,)'!__xlnm._FilterDatabase</vt:lpstr>
      <vt:lpstr>'Прил.9 Ведомств октябрь'!__xlnm._FilterDatabase</vt:lpstr>
      <vt:lpstr>__xlnm._FilterDatabase_1</vt:lpstr>
      <vt:lpstr>__xlnm._FilterDatabase_1_1</vt:lpstr>
      <vt:lpstr>'Прил.9 Ведомств август 2020,)'!__xlnm.Print_Area</vt:lpstr>
      <vt:lpstr>'Прил.9 Ведомств октябрь'!__xlnm.Print_Area</vt:lpstr>
      <vt:lpstr>'Прил.9 Ведомств август 2020,)'!__xlnm.Print_Titles</vt:lpstr>
      <vt:lpstr>'Прил.9 Ведомств октябрь'!__xlnm.Print_Titles</vt:lpstr>
      <vt:lpstr>'Прил.9 Ведомств август 2020,)'!Print_Titles_0</vt:lpstr>
      <vt:lpstr>'Прил.9 Ведомств октябрь'!Print_Titles_0</vt:lpstr>
      <vt:lpstr>'Прил.9 Ведомств август 2020,)'!Print_Titles_0_0</vt:lpstr>
      <vt:lpstr>'Прил.9 Ведомств октябрь'!Print_Titles_0_0</vt:lpstr>
      <vt:lpstr>'Прил.9 Ведомств август 2020,)'!Заголовки_для_печати</vt:lpstr>
      <vt:lpstr>'Прил.9 Ведомств октябрь'!Заголовки_для_печати</vt:lpstr>
      <vt:lpstr>'Прил.9 Ведомств август 2020,)'!Область_печати</vt:lpstr>
      <vt:lpstr>'Прил.9 Ведомств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2020-11-06T06:22:07Z</cp:lastPrinted>
  <dcterms:created xsi:type="dcterms:W3CDTF">2019-11-11T13:37:51Z</dcterms:created>
  <dcterms:modified xsi:type="dcterms:W3CDTF">2020-12-28T08:12:16Z</dcterms:modified>
</cp:coreProperties>
</file>