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)" sheetId="10" r:id="rId1"/>
  </sheets>
  <definedNames>
    <definedName name="__xlnm._FilterDatabase" localSheetId="0">'Прил.9 Ведомств2023)'!$A$13:$F$325</definedName>
    <definedName name="__xlnm._FilterDatabase_1" localSheetId="0">'Прил.9 Ведомств2023)'!$A$13:$F$325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Ведомств2023)'!$A$1:$F$325</definedName>
    <definedName name="__xlnm.Print_Titles" localSheetId="0">'Прил.9 Ведомств2023)'!$10:$13</definedName>
    <definedName name="_xlnm._FilterDatabase" localSheetId="0" hidden="1">'Прил.9 Ведомств2023)'!$A$13:$F$325</definedName>
    <definedName name="Print_Titles_0" localSheetId="0">'Прил.9 Ведомств2023)'!$10:$13</definedName>
    <definedName name="Print_Titles_0_0" localSheetId="0">'Прил.9 Ведомств2023)'!$10:$13</definedName>
    <definedName name="_xlnm.Print_Titles" localSheetId="0">'Прил.9 Ведомств2023)'!$10:$13</definedName>
  </definedNames>
  <calcPr calcId="125725" iterateDelta="1E-4"/>
</workbook>
</file>

<file path=xl/calcChain.xml><?xml version="1.0" encoding="utf-8"?>
<calcChain xmlns="http://schemas.openxmlformats.org/spreadsheetml/2006/main">
  <c r="F97" i="10"/>
  <c r="H83"/>
  <c r="G83"/>
  <c r="F287"/>
  <c r="H320"/>
  <c r="G320"/>
  <c r="G319"/>
  <c r="H319" s="1"/>
  <c r="H318" s="1"/>
  <c r="H315" s="1"/>
  <c r="H314" s="1"/>
  <c r="G318"/>
  <c r="H317"/>
  <c r="H316"/>
  <c r="G316"/>
  <c r="F316"/>
  <c r="G315"/>
  <c r="G314" s="1"/>
  <c r="F315"/>
  <c r="F314"/>
  <c r="G313"/>
  <c r="H313" s="1"/>
  <c r="H312" s="1"/>
  <c r="F312"/>
  <c r="H311"/>
  <c r="H310" s="1"/>
  <c r="H309" s="1"/>
  <c r="H308" s="1"/>
  <c r="H307" s="1"/>
  <c r="H306" s="1"/>
  <c r="G311"/>
  <c r="G310" s="1"/>
  <c r="F310"/>
  <c r="F309" s="1"/>
  <c r="F308" s="1"/>
  <c r="F307"/>
  <c r="F306"/>
  <c r="H304"/>
  <c r="H303" s="1"/>
  <c r="H301" s="1"/>
  <c r="H300" s="1"/>
  <c r="H299" s="1"/>
  <c r="G304"/>
  <c r="F304"/>
  <c r="G303"/>
  <c r="G301" s="1"/>
  <c r="G300" s="1"/>
  <c r="G299" s="1"/>
  <c r="G292" s="1"/>
  <c r="F303"/>
  <c r="F301"/>
  <c r="F300" s="1"/>
  <c r="F299" s="1"/>
  <c r="H297"/>
  <c r="G297"/>
  <c r="F297"/>
  <c r="H296"/>
  <c r="G296"/>
  <c r="F296"/>
  <c r="H295"/>
  <c r="G295"/>
  <c r="F295"/>
  <c r="F294" s="1"/>
  <c r="F293" s="1"/>
  <c r="H294"/>
  <c r="G294"/>
  <c r="H293"/>
  <c r="G293"/>
  <c r="H290"/>
  <c r="H289" s="1"/>
  <c r="G289"/>
  <c r="F289"/>
  <c r="H288"/>
  <c r="H287" s="1"/>
  <c r="G287"/>
  <c r="H280"/>
  <c r="G280"/>
  <c r="F280"/>
  <c r="G279"/>
  <c r="H279" s="1"/>
  <c r="H278" s="1"/>
  <c r="H275" s="1"/>
  <c r="H273" s="1"/>
  <c r="H272" s="1"/>
  <c r="H271" s="1"/>
  <c r="F278"/>
  <c r="H276"/>
  <c r="G276"/>
  <c r="F276"/>
  <c r="F275" s="1"/>
  <c r="F273" s="1"/>
  <c r="F272" s="1"/>
  <c r="G270"/>
  <c r="H270" s="1"/>
  <c r="H269" s="1"/>
  <c r="H268" s="1"/>
  <c r="F269"/>
  <c r="F268"/>
  <c r="G267"/>
  <c r="H267" s="1"/>
  <c r="H266" s="1"/>
  <c r="H265" s="1"/>
  <c r="F266"/>
  <c r="F265" s="1"/>
  <c r="G264"/>
  <c r="H264" s="1"/>
  <c r="H263" s="1"/>
  <c r="H262" s="1"/>
  <c r="F263"/>
  <c r="F262" s="1"/>
  <c r="F259" s="1"/>
  <c r="F258" s="1"/>
  <c r="F257" s="1"/>
  <c r="F256" s="1"/>
  <c r="G261"/>
  <c r="H261" s="1"/>
  <c r="H260" s="1"/>
  <c r="F260"/>
  <c r="G255"/>
  <c r="H255" s="1"/>
  <c r="H254" s="1"/>
  <c r="F254"/>
  <c r="H253"/>
  <c r="H252" s="1"/>
  <c r="G253"/>
  <c r="G252"/>
  <c r="F252"/>
  <c r="G251"/>
  <c r="H251" s="1"/>
  <c r="H250" s="1"/>
  <c r="G250"/>
  <c r="F250"/>
  <c r="H241"/>
  <c r="G241"/>
  <c r="F241"/>
  <c r="F240"/>
  <c r="F239" s="1"/>
  <c r="F238" s="1"/>
  <c r="H237"/>
  <c r="H236"/>
  <c r="H235" s="1"/>
  <c r="H234" s="1"/>
  <c r="G236"/>
  <c r="F236"/>
  <c r="G235"/>
  <c r="G234" s="1"/>
  <c r="F235"/>
  <c r="F234"/>
  <c r="G233"/>
  <c r="H233" s="1"/>
  <c r="H232" s="1"/>
  <c r="F232"/>
  <c r="G231"/>
  <c r="G230" s="1"/>
  <c r="F230"/>
  <c r="F229"/>
  <c r="F228"/>
  <c r="G227"/>
  <c r="H227" s="1"/>
  <c r="H226" s="1"/>
  <c r="G226"/>
  <c r="F226"/>
  <c r="G225"/>
  <c r="H225" s="1"/>
  <c r="H224" s="1"/>
  <c r="G224"/>
  <c r="F224"/>
  <c r="G223"/>
  <c r="F223"/>
  <c r="G222"/>
  <c r="F222"/>
  <c r="G221"/>
  <c r="H221" s="1"/>
  <c r="H220" s="1"/>
  <c r="H217" s="1"/>
  <c r="G220"/>
  <c r="F220"/>
  <c r="H218"/>
  <c r="G218"/>
  <c r="G217" s="1"/>
  <c r="F218"/>
  <c r="F217"/>
  <c r="G216"/>
  <c r="H216" s="1"/>
  <c r="H215" s="1"/>
  <c r="H214" s="1"/>
  <c r="G215"/>
  <c r="G214" s="1"/>
  <c r="G213" s="1"/>
  <c r="F215"/>
  <c r="F213"/>
  <c r="H209"/>
  <c r="G209"/>
  <c r="F209"/>
  <c r="H208"/>
  <c r="H207" s="1"/>
  <c r="G207"/>
  <c r="F207"/>
  <c r="F206" s="1"/>
  <c r="H202"/>
  <c r="H201"/>
  <c r="H200" s="1"/>
  <c r="G201"/>
  <c r="F201"/>
  <c r="G200"/>
  <c r="F200"/>
  <c r="H193"/>
  <c r="G193"/>
  <c r="G188" s="1"/>
  <c r="G182" s="1"/>
  <c r="F193"/>
  <c r="H192"/>
  <c r="H191" s="1"/>
  <c r="G191"/>
  <c r="F191"/>
  <c r="F188" s="1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3"/>
  <c r="G72"/>
  <c r="G71" s="1"/>
  <c r="G70" s="1"/>
  <c r="F72"/>
  <c r="F71" s="1"/>
  <c r="F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G37"/>
  <c r="F37"/>
  <c r="H36"/>
  <c r="H35" s="1"/>
  <c r="H31" s="1"/>
  <c r="H30" s="1"/>
  <c r="G35"/>
  <c r="G31" s="1"/>
  <c r="G30" s="1"/>
  <c r="F35"/>
  <c r="H32"/>
  <c r="G32"/>
  <c r="F32"/>
  <c r="F31" s="1"/>
  <c r="F30" s="1"/>
  <c r="H29"/>
  <c r="H28"/>
  <c r="G28"/>
  <c r="F28"/>
  <c r="H26"/>
  <c r="H25" s="1"/>
  <c r="H24" s="1"/>
  <c r="G26"/>
  <c r="G25" s="1"/>
  <c r="G24" s="1"/>
  <c r="F26"/>
  <c r="F25"/>
  <c r="F24" s="1"/>
  <c r="F23" s="1"/>
  <c r="F22" s="1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182" l="1"/>
  <c r="F168"/>
  <c r="F111"/>
  <c r="F157"/>
  <c r="H206"/>
  <c r="H205" s="1"/>
  <c r="F15"/>
  <c r="F54"/>
  <c r="F83"/>
  <c r="H292"/>
  <c r="F271"/>
  <c r="G206"/>
  <c r="G204" s="1"/>
  <c r="H115"/>
  <c r="H113"/>
  <c r="F204"/>
  <c r="F197" s="1"/>
  <c r="F167" s="1"/>
  <c r="F205"/>
  <c r="H54"/>
  <c r="H188"/>
  <c r="H182" s="1"/>
  <c r="H223"/>
  <c r="H222" s="1"/>
  <c r="H240"/>
  <c r="H239" s="1"/>
  <c r="H238" s="1"/>
  <c r="H204"/>
  <c r="G168"/>
  <c r="H259"/>
  <c r="H258" s="1"/>
  <c r="H257" s="1"/>
  <c r="H256" s="1"/>
  <c r="G309"/>
  <c r="G308" s="1"/>
  <c r="G307" s="1"/>
  <c r="G306" s="1"/>
  <c r="H23"/>
  <c r="H22" s="1"/>
  <c r="H15" s="1"/>
  <c r="G23"/>
  <c r="G22" s="1"/>
  <c r="H213"/>
  <c r="F292"/>
  <c r="H231"/>
  <c r="H230" s="1"/>
  <c r="H229" s="1"/>
  <c r="H228" s="1"/>
  <c r="G260"/>
  <c r="G263"/>
  <c r="G262" s="1"/>
  <c r="G266"/>
  <c r="G265" s="1"/>
  <c r="G269"/>
  <c r="G268" s="1"/>
  <c r="G278"/>
  <c r="G275" s="1"/>
  <c r="G273" s="1"/>
  <c r="G272" s="1"/>
  <c r="G271" s="1"/>
  <c r="G254"/>
  <c r="G240" s="1"/>
  <c r="G239" s="1"/>
  <c r="G238" s="1"/>
  <c r="G48"/>
  <c r="G47" s="1"/>
  <c r="G15" s="1"/>
  <c r="G62"/>
  <c r="G61" s="1"/>
  <c r="G60" s="1"/>
  <c r="G54" s="1"/>
  <c r="G140"/>
  <c r="G139" s="1"/>
  <c r="G138" s="1"/>
  <c r="G160"/>
  <c r="G159" s="1"/>
  <c r="G158" s="1"/>
  <c r="G157" s="1"/>
  <c r="G111" s="1"/>
  <c r="G232"/>
  <c r="G229" s="1"/>
  <c r="G228" s="1"/>
  <c r="G312"/>
  <c r="F14" l="1"/>
  <c r="F325" s="1"/>
  <c r="G205"/>
  <c r="G259"/>
  <c r="G258" s="1"/>
  <c r="G257" s="1"/>
  <c r="G256" s="1"/>
  <c r="G197"/>
  <c r="G167" s="1"/>
  <c r="G14" s="1"/>
  <c r="G325" s="1"/>
  <c r="H167"/>
  <c r="H14" l="1"/>
  <c r="H325" s="1"/>
</calcChain>
</file>

<file path=xl/sharedStrings.xml><?xml version="1.0" encoding="utf-8"?>
<sst xmlns="http://schemas.openxmlformats.org/spreadsheetml/2006/main" count="883" uniqueCount="335">
  <si>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</si>
  <si>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</si>
  <si>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</si>
  <si>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</si>
  <si>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</si>
  <si>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</si>
  <si>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</si>
  <si>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</si>
  <si>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</si>
  <si>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</si>
  <si>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</si>
  <si>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</si>
  <si>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</si>
  <si>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</si>
  <si>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</si>
  <si>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</si>
  <si>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</si>
  <si>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</si>
  <si>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</si>
  <si>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</si>
  <si>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</si>
  <si>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</si>
  <si>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</si>
  <si>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</si>
  <si>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</si>
  <si>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</si>
  <si>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</si>
  <si>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</si>
  <si>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</si>
  <si>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</si>
  <si>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</si>
  <si>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</si>
  <si>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</si>
  <si>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</si>
  <si>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</si>
  <si>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</si>
  <si>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</si>
  <si>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</si>
  <si>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</si>
  <si>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</si>
  <si>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</si>
  <si>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</si>
  <si>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</si>
  <si>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</si>
  <si>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</si>
  <si>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</si>
  <si>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</si>
  <si>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</si>
  <si>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</si>
  <si>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</si>
  <si>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</si>
  <si>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</si>
  <si>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</si>
  <si>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</si>
  <si>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</si>
  <si>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</si>
  <si>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</si>
  <si>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</si>
  <si>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</si>
  <si>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</si>
  <si>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</si>
  <si>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</si>
  <si>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</si>
  <si>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</si>
  <si>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</si>
  <si>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</si>
  <si>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</si>
  <si>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</si>
  <si>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</si>
  <si>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</si>
  <si>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</si>
  <si>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</si>
  <si>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</si>
  <si>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</si>
  <si>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</si>
  <si>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</si>
  <si>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</si>
  <si>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</si>
  <si>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</si>
  <si>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</si>
  <si>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</si>
  <si>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</si>
  <si>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</si>
  <si>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</si>
  <si>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</si>
  <si>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</si>
  <si>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</si>
  <si>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</si>
  <si>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</si>
  <si>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</si>
  <si>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</si>
  <si>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</si>
  <si>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</si>
  <si>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</si>
  <si>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</si>
  <si>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</si>
  <si>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</si>
  <si>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</si>
  <si>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</si>
  <si>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</si>
  <si>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</si>
  <si>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</si>
  <si>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</si>
  <si>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</si>
  <si>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</si>
  <si>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</si>
  <si>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</si>
  <si>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</si>
  <si>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</si>
  <si>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</si>
  <si>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</si>
  <si>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</si>
  <si>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</si>
  <si>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</si>
  <si>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</si>
  <si>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</si>
  <si>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</si>
  <si>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</si>
  <si>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</si>
  <si>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</si>
  <si>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</si>
  <si>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</si>
  <si>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</si>
  <si>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</si>
  <si>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</si>
  <si>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</si>
  <si>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</si>
  <si>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</si>
  <si>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</si>
  <si>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</si>
  <si>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</si>
  <si>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</si>
  <si>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</si>
  <si>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</si>
  <si>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</si>
  <si>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</si>
  <si>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</si>
  <si>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</si>
  <si>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</si>
  <si>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</si>
  <si>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</si>
  <si>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</si>
  <si>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</si>
  <si>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</si>
  <si>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</si>
  <si>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</si>
  <si>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</si>
  <si>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</si>
  <si>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</si>
  <si>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</si>
  <si>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</si>
  <si>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</si>
  <si>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</si>
  <si>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</si>
  <si>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</si>
  <si>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</si>
  <si>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</si>
  <si>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</si>
  <si>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</si>
  <si>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</si>
  <si>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</si>
  <si>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</si>
  <si>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</si>
  <si>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</si>
  <si>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</si>
  <si>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</si>
  <si>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</si>
  <si>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</si>
  <si>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</si>
  <si>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</si>
  <si>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</si>
  <si>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</si>
  <si>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</si>
  <si>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</si>
  <si>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</si>
  <si>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</si>
  <si>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</si>
  <si>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</si>
  <si>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</si>
  <si>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</si>
  <si>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</si>
  <si>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</si>
  <si>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</si>
  <si>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</si>
  <si>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</si>
  <si>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</si>
  <si>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</si>
  <si>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</si>
  <si>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</si>
  <si>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</si>
  <si>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</si>
  <si>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</si>
  <si>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</si>
  <si>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</si>
  <si>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</si>
  <si>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</si>
  <si>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</si>
  <si>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</si>
  <si>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</si>
  <si>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</si>
  <si>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</si>
  <si>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</si>
  <si>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</si>
  <si>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</si>
  <si>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</si>
  <si>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</si>
  <si>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</si>
  <si>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</si>
  <si>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</si>
  <si>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</si>
  <si>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</si>
  <si>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</si>
  <si>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</si>
  <si>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</si>
  <si>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</si>
  <si>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</si>
  <si>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</si>
  <si>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</si>
  <si>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</si>
  <si>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</si>
  <si>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</si>
  <si>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</si>
  <si>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</si>
  <si>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</si>
  <si>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</si>
  <si>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</si>
  <si>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</si>
  <si>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</si>
  <si>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</si>
  <si>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</si>
  <si>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</si>
  <si>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</si>
  <si>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</si>
  <si>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</si>
  <si>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</si>
  <si>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</si>
  <si>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</si>
  <si>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</si>
  <si>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</si>
  <si>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</si>
  <si>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</si>
  <si>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</si>
  <si>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</si>
  <si>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</si>
  <si>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</si>
  <si>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</si>
  <si>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</si>
  <si>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</si>
  <si>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</si>
  <si>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</si>
  <si>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</si>
  <si>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</si>
  <si>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</si>
  <si>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</si>
  <si>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</si>
  <si>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</si>
  <si>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</si>
  <si>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</si>
  <si>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</si>
  <si>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</si>
  <si>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</si>
  <si>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</si>
  <si>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</si>
  <si>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</si>
  <si>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</si>
  <si>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</si>
  <si>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</si>
  <si>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</si>
  <si>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</si>
  <si>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</si>
  <si>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</si>
  <si>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</si>
  <si>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</si>
  <si>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</si>
  <si>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</si>
  <si>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</si>
  <si>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</si>
  <si>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</si>
  <si>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</si>
  <si>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</si>
  <si>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</si>
  <si>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</si>
  <si>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</si>
  <si>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</si>
  <si>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</si>
  <si>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</si>
  <si>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</si>
  <si>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</si>
  <si>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</si>
  <si>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</si>
  <si>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</si>
  <si>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</si>
  <si>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</si>
  <si>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</si>
  <si>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</si>
  <si>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</si>
  <si>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</si>
  <si>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</si>
  <si>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</si>
  <si>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</si>
  <si>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</si>
  <si>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</si>
  <si>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</si>
  <si>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</si>
  <si>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</si>
  <si>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</si>
  <si>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</si>
  <si>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</si>
  <si>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</si>
  <si>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</si>
  <si>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</si>
  <si>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</si>
  <si>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</si>
  <si>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</si>
  <si>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</si>
  <si>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</si>
  <si>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</si>
  <si>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</si>
  <si>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</si>
  <si>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</si>
  <si>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</si>
  <si>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</si>
  <si>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</si>
  <si>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</si>
  <si>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</si>
  <si>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</si>
  <si>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</si>
  <si>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</si>
  <si>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</si>
  <si>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</si>
  <si>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</si>
  <si>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</si>
  <si>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</si>
  <si>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</si>
  <si>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в ред. от 18.05.2023г №13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</si>
</sst>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2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5"/>
  <sheetViews>
    <sheetView tabSelected="1" view="pageBreakPreview" topLeftCell="A305" zoomScale="106" zoomScaleNormal="75" zoomScaleSheetLayoutView="106" workbookViewId="0">
      <selection activeCell="F242" sqref="F24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221</v>
      </c>
      <c r="G4" s="47"/>
      <c r="H4" s="47"/>
    </row>
    <row r="5" spans="1:11">
      <c r="D5" s="1"/>
      <c r="E5" s="1"/>
      <c r="F5" s="47" t="s">
        <v>220</v>
      </c>
      <c r="G5" s="47"/>
      <c r="H5" s="47"/>
    </row>
    <row r="6" spans="1:11">
      <c r="D6" s="4"/>
      <c r="E6" s="4"/>
      <c r="F6" s="47" t="s">
        <v>326</v>
      </c>
      <c r="G6" s="47"/>
      <c r="H6" s="47"/>
    </row>
    <row r="7" spans="1:11" ht="17.399999999999999" customHeight="1">
      <c r="A7" s="126" t="s">
        <v>3</v>
      </c>
      <c r="B7" s="126"/>
      <c r="C7" s="126"/>
      <c r="D7" s="126"/>
      <c r="E7" s="126"/>
      <c r="F7" s="126"/>
      <c r="G7" s="127" t="s">
        <v>334</v>
      </c>
      <c r="H7" s="127"/>
    </row>
    <row r="8" spans="1:11" ht="42" customHeight="1">
      <c r="A8" s="128" t="s">
        <v>293</v>
      </c>
      <c r="B8" s="128"/>
      <c r="C8" s="128"/>
      <c r="D8" s="128"/>
      <c r="E8" s="128"/>
      <c r="F8" s="128"/>
    </row>
    <row r="9" spans="1:11">
      <c r="A9" s="6"/>
      <c r="B9" s="7"/>
      <c r="C9" s="7"/>
      <c r="D9" s="7"/>
      <c r="E9" s="7"/>
      <c r="F9" s="8"/>
    </row>
    <row r="10" spans="1:11" ht="12.75" customHeight="1">
      <c r="A10" s="129" t="s">
        <v>4</v>
      </c>
      <c r="B10" s="130" t="s">
        <v>5</v>
      </c>
      <c r="C10" s="130" t="s">
        <v>6</v>
      </c>
      <c r="D10" s="130" t="s">
        <v>7</v>
      </c>
      <c r="E10" s="130" t="s">
        <v>8</v>
      </c>
      <c r="F10" s="131" t="s">
        <v>9</v>
      </c>
      <c r="G10" s="131" t="s">
        <v>9</v>
      </c>
      <c r="H10" s="131" t="s">
        <v>9</v>
      </c>
    </row>
    <row r="11" spans="1:11">
      <c r="A11" s="129"/>
      <c r="B11" s="130"/>
      <c r="C11" s="130"/>
      <c r="D11" s="130"/>
      <c r="E11" s="130"/>
      <c r="F11" s="131"/>
      <c r="G11" s="131"/>
      <c r="H11" s="131"/>
    </row>
    <row r="12" spans="1:11">
      <c r="A12" s="129"/>
      <c r="B12" s="130"/>
      <c r="C12" s="130"/>
      <c r="D12" s="130"/>
      <c r="E12" s="130"/>
      <c r="F12" s="123" t="s">
        <v>226</v>
      </c>
      <c r="G12" s="123" t="s">
        <v>238</v>
      </c>
      <c r="H12" s="123" t="s">
        <v>294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3" t="s">
        <v>11</v>
      </c>
      <c r="C14" s="123"/>
      <c r="D14" s="123"/>
      <c r="E14" s="123"/>
      <c r="F14" s="12">
        <f>F15+F76+F83+F111+F167+F256+F271+F286+F292+F306</f>
        <v>47850.9</v>
      </c>
      <c r="G14" s="12">
        <f>G15+G76+G83+G111+G167+G256+G271+G292+G324+G306</f>
        <v>18505.2</v>
      </c>
      <c r="H14" s="12">
        <f>H15+H76+H83+H111+H167+H256+H271+H292+H306+H324</f>
        <v>19748.099999999999</v>
      </c>
    </row>
    <row r="15" spans="1:11" s="13" customFormat="1">
      <c r="A15" s="11" t="s">
        <v>12</v>
      </c>
      <c r="B15" s="123"/>
      <c r="C15" s="123" t="s">
        <v>13</v>
      </c>
      <c r="D15" s="123"/>
      <c r="E15" s="123"/>
      <c r="F15" s="12">
        <f>F16+F22+F39+F47+F50+F54</f>
        <v>8201.9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3"/>
      <c r="C16" s="123" t="s">
        <v>15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3"/>
      <c r="C17" s="123" t="s">
        <v>15</v>
      </c>
      <c r="D17" s="123" t="s">
        <v>17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3"/>
      <c r="C18" s="123" t="s">
        <v>15</v>
      </c>
      <c r="D18" s="123" t="s">
        <v>19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3"/>
      <c r="C19" s="123" t="s">
        <v>15</v>
      </c>
      <c r="D19" s="123" t="s">
        <v>21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39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3"/>
      <c r="C22" s="123" t="s">
        <v>26</v>
      </c>
      <c r="D22" s="123"/>
      <c r="E22" s="123"/>
      <c r="F22" s="12">
        <f>F23</f>
        <v>7009.5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3"/>
      <c r="C23" s="123" t="s">
        <v>26</v>
      </c>
      <c r="D23" s="123" t="s">
        <v>17</v>
      </c>
      <c r="E23" s="123"/>
      <c r="F23" s="12">
        <f>F24+F30</f>
        <v>7009.5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3"/>
      <c r="C24" s="123" t="s">
        <v>26</v>
      </c>
      <c r="D24" s="123" t="s">
        <v>29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3"/>
      <c r="C25" s="123" t="s">
        <v>26</v>
      </c>
      <c r="D25" s="123" t="s">
        <v>30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39</v>
      </c>
      <c r="B26" s="16"/>
      <c r="C26" s="16" t="s">
        <v>26</v>
      </c>
      <c r="D26" s="16" t="s">
        <v>32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38</v>
      </c>
      <c r="B30" s="123"/>
      <c r="C30" s="123" t="s">
        <v>26</v>
      </c>
      <c r="D30" s="123" t="s">
        <v>19</v>
      </c>
      <c r="E30" s="123"/>
      <c r="F30" s="12">
        <f>F31</f>
        <v>5719.5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3"/>
      <c r="C31" s="123" t="s">
        <v>26</v>
      </c>
      <c r="D31" s="123" t="s">
        <v>21</v>
      </c>
      <c r="E31" s="123"/>
      <c r="F31" s="12">
        <f>F32+F35+F37</f>
        <v>5719.5</v>
      </c>
      <c r="G31" s="12">
        <f>G32+G35+G37</f>
        <v>5702</v>
      </c>
      <c r="H31" s="12">
        <f>H32+H35+H37</f>
        <v>6150</v>
      </c>
    </row>
    <row r="32" spans="1:8" ht="26.4">
      <c r="A32" s="19" t="s">
        <v>39</v>
      </c>
      <c r="B32" s="16"/>
      <c r="C32" s="16" t="s">
        <v>26</v>
      </c>
      <c r="D32" s="16" t="s">
        <v>22</v>
      </c>
      <c r="E32" s="16"/>
      <c r="F32" s="17">
        <f>F33+F34</f>
        <v>5719.5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40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0.6" customHeight="1">
      <c r="A35" s="19" t="s">
        <v>39</v>
      </c>
      <c r="B35" s="16"/>
      <c r="C35" s="16" t="s">
        <v>26</v>
      </c>
      <c r="D35" s="16" t="s">
        <v>41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36</v>
      </c>
      <c r="B36" s="16"/>
      <c r="C36" s="16" t="s">
        <v>26</v>
      </c>
      <c r="D36" s="16" t="s">
        <v>41</v>
      </c>
      <c r="E36" s="16" t="s">
        <v>37</v>
      </c>
      <c r="F36" s="17"/>
      <c r="G36" s="21"/>
      <c r="H36" s="21">
        <f>G36+G36*0.05</f>
        <v>0</v>
      </c>
    </row>
    <row r="37" spans="1:8" ht="25.2" hidden="1" customHeight="1">
      <c r="A37" s="19" t="s">
        <v>39</v>
      </c>
      <c r="B37" s="16"/>
      <c r="C37" s="16" t="s">
        <v>26</v>
      </c>
      <c r="D37" s="16" t="s">
        <v>42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36</v>
      </c>
      <c r="B38" s="16"/>
      <c r="C38" s="16" t="s">
        <v>26</v>
      </c>
      <c r="D38" s="16" t="s">
        <v>42</v>
      </c>
      <c r="E38" s="16" t="s">
        <v>43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44</v>
      </c>
      <c r="B39" s="123"/>
      <c r="C39" s="123" t="s">
        <v>45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45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38</v>
      </c>
      <c r="B41" s="41"/>
      <c r="C41" s="41" t="s">
        <v>45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45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46</v>
      </c>
      <c r="B43" s="16"/>
      <c r="C43" s="16" t="s">
        <v>45</v>
      </c>
      <c r="D43" s="16" t="s">
        <v>47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44</v>
      </c>
      <c r="B44" s="16"/>
      <c r="C44" s="16" t="s">
        <v>45</v>
      </c>
      <c r="D44" s="16" t="s">
        <v>47</v>
      </c>
      <c r="E44" s="16" t="s">
        <v>48</v>
      </c>
      <c r="F44" s="17">
        <v>179.3</v>
      </c>
      <c r="G44" s="17">
        <v>0</v>
      </c>
      <c r="H44" s="17">
        <v>0</v>
      </c>
    </row>
    <row r="45" spans="1:8" ht="52.8">
      <c r="A45" s="15" t="s">
        <v>49</v>
      </c>
      <c r="B45" s="16"/>
      <c r="C45" s="16" t="s">
        <v>45</v>
      </c>
      <c r="D45" s="16" t="s">
        <v>50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44</v>
      </c>
      <c r="B46" s="16"/>
      <c r="C46" s="16" t="s">
        <v>45</v>
      </c>
      <c r="D46" s="16" t="s">
        <v>50</v>
      </c>
      <c r="E46" s="16" t="s">
        <v>48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51</v>
      </c>
      <c r="B47" s="16"/>
      <c r="C47" s="123" t="s">
        <v>52</v>
      </c>
      <c r="D47" s="123" t="s">
        <v>53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54</v>
      </c>
      <c r="B48" s="10"/>
      <c r="C48" s="16" t="s">
        <v>52</v>
      </c>
      <c r="D48" s="10" t="s">
        <v>55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56</v>
      </c>
      <c r="B49" s="10"/>
      <c r="C49" s="16" t="s">
        <v>52</v>
      </c>
      <c r="D49" s="10" t="s">
        <v>55</v>
      </c>
      <c r="E49" s="16" t="s">
        <v>57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58</v>
      </c>
      <c r="B50" s="123"/>
      <c r="C50" s="123" t="s">
        <v>59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51</v>
      </c>
      <c r="B51" s="16"/>
      <c r="C51" s="16" t="s">
        <v>59</v>
      </c>
      <c r="D51" s="16" t="s">
        <v>53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60</v>
      </c>
      <c r="B52" s="16"/>
      <c r="C52" s="16" t="s">
        <v>59</v>
      </c>
      <c r="D52" s="16" t="s">
        <v>61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62</v>
      </c>
      <c r="B53" s="123"/>
      <c r="C53" s="123" t="s">
        <v>59</v>
      </c>
      <c r="D53" s="16" t="s">
        <v>61</v>
      </c>
      <c r="E53" s="16" t="s">
        <v>63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64</v>
      </c>
      <c r="B54" s="123"/>
      <c r="C54" s="123" t="s">
        <v>65</v>
      </c>
      <c r="D54" s="123"/>
      <c r="E54" s="123"/>
      <c r="F54" s="12">
        <f>F55+F60+F64+F70</f>
        <v>812.80000000000007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301</v>
      </c>
      <c r="B55" s="41"/>
      <c r="C55" s="41" t="s">
        <v>65</v>
      </c>
      <c r="D55" s="41" t="s">
        <v>66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297</v>
      </c>
      <c r="B56" s="41"/>
      <c r="C56" s="41" t="s">
        <v>65</v>
      </c>
      <c r="D56" s="41" t="s">
        <v>306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270</v>
      </c>
      <c r="B57" s="41"/>
      <c r="C57" s="41" t="s">
        <v>65</v>
      </c>
      <c r="D57" s="41" t="s">
        <v>272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67</v>
      </c>
      <c r="B58" s="16"/>
      <c r="C58" s="16" t="s">
        <v>65</v>
      </c>
      <c r="D58" s="16" t="s">
        <v>271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65</v>
      </c>
      <c r="D59" s="16" t="s">
        <v>271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68</v>
      </c>
      <c r="B60" s="123"/>
      <c r="C60" s="123" t="s">
        <v>65</v>
      </c>
      <c r="D60" s="123" t="s">
        <v>69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70</v>
      </c>
      <c r="B61" s="123"/>
      <c r="C61" s="123" t="s">
        <v>65</v>
      </c>
      <c r="D61" s="123" t="s">
        <v>71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72</v>
      </c>
      <c r="B62" s="16"/>
      <c r="C62" s="16" t="s">
        <v>65</v>
      </c>
      <c r="D62" s="16" t="s">
        <v>73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74</v>
      </c>
      <c r="B63" s="16"/>
      <c r="C63" s="16" t="s">
        <v>65</v>
      </c>
      <c r="D63" s="16" t="s">
        <v>73</v>
      </c>
      <c r="E63" s="16" t="s">
        <v>43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3"/>
      <c r="C64" s="123" t="s">
        <v>65</v>
      </c>
      <c r="D64" s="123" t="s">
        <v>17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3"/>
      <c r="C65" s="123" t="s">
        <v>65</v>
      </c>
      <c r="D65" s="123" t="s">
        <v>19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3"/>
      <c r="C66" s="123" t="s">
        <v>65</v>
      </c>
      <c r="D66" s="123" t="s">
        <v>21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75</v>
      </c>
      <c r="B67" s="16"/>
      <c r="C67" s="16" t="s">
        <v>65</v>
      </c>
      <c r="D67" s="16" t="s">
        <v>76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65</v>
      </c>
      <c r="D68" s="16" t="s">
        <v>76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74</v>
      </c>
      <c r="B69" s="16"/>
      <c r="C69" s="16" t="s">
        <v>65</v>
      </c>
      <c r="D69" s="16" t="s">
        <v>76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77</v>
      </c>
      <c r="B70" s="123"/>
      <c r="C70" s="123" t="s">
        <v>65</v>
      </c>
      <c r="D70" s="123" t="s">
        <v>53</v>
      </c>
      <c r="E70" s="123"/>
      <c r="F70" s="12">
        <f t="shared" ref="F70:H72" si="7">F71</f>
        <v>796.1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65</v>
      </c>
      <c r="D71" s="41" t="s">
        <v>78</v>
      </c>
      <c r="E71" s="41"/>
      <c r="F71" s="53">
        <f t="shared" si="7"/>
        <v>796.1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65</v>
      </c>
      <c r="D72" s="41" t="s">
        <v>79</v>
      </c>
      <c r="E72" s="41"/>
      <c r="F72" s="53">
        <f t="shared" si="7"/>
        <v>796.1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80</v>
      </c>
      <c r="B73" s="16"/>
      <c r="C73" s="16" t="s">
        <v>65</v>
      </c>
      <c r="D73" s="16" t="s">
        <v>81</v>
      </c>
      <c r="E73" s="16"/>
      <c r="F73" s="17">
        <f>F74+F75</f>
        <v>796.1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65</v>
      </c>
      <c r="D74" s="16" t="s">
        <v>81</v>
      </c>
      <c r="E74" s="16" t="s">
        <v>24</v>
      </c>
      <c r="F74" s="17">
        <v>756.1</v>
      </c>
      <c r="G74" s="17">
        <v>630.1</v>
      </c>
      <c r="H74" s="17">
        <v>664.5</v>
      </c>
    </row>
    <row r="75" spans="1:8" ht="26.4">
      <c r="A75" s="20" t="s">
        <v>62</v>
      </c>
      <c r="B75" s="16"/>
      <c r="C75" s="16" t="s">
        <v>65</v>
      </c>
      <c r="D75" s="16" t="s">
        <v>81</v>
      </c>
      <c r="E75" s="16" t="s">
        <v>63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82</v>
      </c>
      <c r="B76" s="123"/>
      <c r="C76" s="123" t="s">
        <v>83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84</v>
      </c>
      <c r="B77" s="41"/>
      <c r="C77" s="41" t="s">
        <v>85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77</v>
      </c>
      <c r="B78" s="41"/>
      <c r="C78" s="41" t="s">
        <v>85</v>
      </c>
      <c r="D78" s="41" t="s">
        <v>53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86</v>
      </c>
      <c r="B79" s="41"/>
      <c r="C79" s="41" t="s">
        <v>85</v>
      </c>
      <c r="D79" s="41" t="s">
        <v>78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84</v>
      </c>
      <c r="B80" s="41"/>
      <c r="C80" s="41" t="s">
        <v>85</v>
      </c>
      <c r="D80" s="41" t="s">
        <v>79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87</v>
      </c>
      <c r="B81" s="16"/>
      <c r="C81" s="16" t="s">
        <v>85</v>
      </c>
      <c r="D81" s="16" t="s">
        <v>88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85</v>
      </c>
      <c r="D82" s="16" t="s">
        <v>88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89</v>
      </c>
      <c r="B83" s="123"/>
      <c r="C83" s="123" t="s">
        <v>90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91</v>
      </c>
      <c r="B84" s="41"/>
      <c r="C84" s="41" t="s">
        <v>92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227</v>
      </c>
      <c r="B85" s="41"/>
      <c r="C85" s="41" t="s">
        <v>92</v>
      </c>
      <c r="D85" s="41" t="s">
        <v>93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297</v>
      </c>
      <c r="B86" s="41"/>
      <c r="C86" s="41" t="s">
        <v>92</v>
      </c>
      <c r="D86" s="41" t="s">
        <v>307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267</v>
      </c>
      <c r="B87" s="41"/>
      <c r="C87" s="41" t="s">
        <v>92</v>
      </c>
      <c r="D87" s="41" t="s">
        <v>269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94</v>
      </c>
      <c r="B88" s="16"/>
      <c r="C88" s="16" t="s">
        <v>92</v>
      </c>
      <c r="D88" s="16" t="s">
        <v>268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92</v>
      </c>
      <c r="D89" s="16" t="s">
        <v>268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77</v>
      </c>
      <c r="B90" s="123"/>
      <c r="C90" s="123" t="s">
        <v>92</v>
      </c>
      <c r="D90" s="123" t="s">
        <v>53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3"/>
      <c r="C91" s="123" t="s">
        <v>92</v>
      </c>
      <c r="D91" s="123" t="s">
        <v>78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92</v>
      </c>
      <c r="D92" s="41" t="s">
        <v>79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95</v>
      </c>
      <c r="B93" s="16"/>
      <c r="C93" s="16" t="s">
        <v>92</v>
      </c>
      <c r="D93" s="16" t="s">
        <v>96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92</v>
      </c>
      <c r="D94" s="16" t="s">
        <v>96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101</v>
      </c>
      <c r="B95" s="16"/>
      <c r="C95" s="16" t="s">
        <v>92</v>
      </c>
      <c r="D95" s="16" t="s">
        <v>224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92</v>
      </c>
      <c r="D96" s="16" t="s">
        <v>224</v>
      </c>
      <c r="E96" s="16" t="s">
        <v>24</v>
      </c>
      <c r="F96" s="17"/>
      <c r="G96" s="17"/>
      <c r="H96" s="17"/>
    </row>
    <row r="97" spans="1:8" s="13" customFormat="1">
      <c r="A97" s="11" t="s">
        <v>97</v>
      </c>
      <c r="B97" s="123"/>
      <c r="C97" s="123" t="s">
        <v>98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244</v>
      </c>
      <c r="B98" s="123"/>
      <c r="C98" s="123" t="s">
        <v>98</v>
      </c>
      <c r="D98" s="123" t="s">
        <v>99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297</v>
      </c>
      <c r="B99" s="123"/>
      <c r="C99" s="123" t="s">
        <v>98</v>
      </c>
      <c r="D99" s="123" t="s">
        <v>308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264</v>
      </c>
      <c r="B100" s="41"/>
      <c r="C100" s="41" t="s">
        <v>98</v>
      </c>
      <c r="D100" s="41" t="s">
        <v>266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100</v>
      </c>
      <c r="B101" s="41"/>
      <c r="C101" s="41" t="s">
        <v>98</v>
      </c>
      <c r="D101" s="41" t="s">
        <v>265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98</v>
      </c>
      <c r="D102" s="16" t="s">
        <v>265</v>
      </c>
      <c r="E102" s="16" t="s">
        <v>24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100</v>
      </c>
      <c r="B103" s="16"/>
      <c r="C103" s="16" t="s">
        <v>98</v>
      </c>
      <c r="D103" s="16" t="s">
        <v>282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98</v>
      </c>
      <c r="D104" s="16" t="s">
        <v>282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281</v>
      </c>
      <c r="B105" s="16"/>
      <c r="C105" s="16" t="s">
        <v>98</v>
      </c>
      <c r="D105" s="16" t="s">
        <v>282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300</v>
      </c>
      <c r="B106" s="16"/>
      <c r="C106" s="16" t="s">
        <v>98</v>
      </c>
      <c r="D106" s="16" t="s">
        <v>130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297</v>
      </c>
      <c r="B107" s="16"/>
      <c r="C107" s="16" t="s">
        <v>98</v>
      </c>
      <c r="D107" s="16" t="s">
        <v>309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295</v>
      </c>
      <c r="B108" s="16"/>
      <c r="C108" s="16" t="s">
        <v>98</v>
      </c>
      <c r="D108" s="16" t="s">
        <v>275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131</v>
      </c>
      <c r="B109" s="16"/>
      <c r="C109" s="16" t="s">
        <v>98</v>
      </c>
      <c r="D109" s="16" t="s">
        <v>263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74</v>
      </c>
      <c r="B110" s="16"/>
      <c r="C110" s="16" t="s">
        <v>98</v>
      </c>
      <c r="D110" s="16" t="s">
        <v>263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102</v>
      </c>
      <c r="B111" s="123"/>
      <c r="C111" s="123" t="s">
        <v>103</v>
      </c>
      <c r="D111" s="123"/>
      <c r="E111" s="123"/>
      <c r="F111" s="12">
        <f>F112+F157</f>
        <v>1050.8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104</v>
      </c>
      <c r="B112" s="123"/>
      <c r="C112" s="123" t="s">
        <v>105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243</v>
      </c>
      <c r="B113" s="123"/>
      <c r="C113" s="123" t="s">
        <v>105</v>
      </c>
      <c r="D113" s="123" t="s">
        <v>106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297</v>
      </c>
      <c r="B114" s="123"/>
      <c r="C114" s="123" t="s">
        <v>105</v>
      </c>
      <c r="D114" s="123" t="s">
        <v>310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258</v>
      </c>
      <c r="B115" s="123"/>
      <c r="C115" s="123" t="s">
        <v>105</v>
      </c>
      <c r="D115" s="123" t="s">
        <v>259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108</v>
      </c>
      <c r="B116" s="123"/>
      <c r="C116" s="16" t="s">
        <v>105</v>
      </c>
      <c r="D116" s="16" t="s">
        <v>260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105</v>
      </c>
      <c r="D117" s="16" t="s">
        <v>260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107</v>
      </c>
      <c r="B118" s="16"/>
      <c r="C118" s="16" t="s">
        <v>105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105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274</v>
      </c>
      <c r="B120" s="16"/>
      <c r="C120" s="16" t="s">
        <v>105</v>
      </c>
      <c r="D120" s="16" t="s">
        <v>261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105</v>
      </c>
      <c r="D121" s="16" t="s">
        <v>261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105</v>
      </c>
      <c r="D122" s="16" t="s">
        <v>234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273</v>
      </c>
      <c r="B123" s="16"/>
      <c r="C123" s="16" t="s">
        <v>105</v>
      </c>
      <c r="D123" s="16" t="s">
        <v>262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105</v>
      </c>
      <c r="D124" s="16" t="s">
        <v>262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105</v>
      </c>
      <c r="D125" s="16" t="s">
        <v>109</v>
      </c>
      <c r="E125" s="16" t="s">
        <v>43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229</v>
      </c>
      <c r="B126" s="84"/>
      <c r="C126" s="81" t="s">
        <v>164</v>
      </c>
      <c r="D126" s="85" t="s">
        <v>110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240</v>
      </c>
      <c r="B127" s="84"/>
      <c r="C127" s="81" t="s">
        <v>164</v>
      </c>
      <c r="D127" s="87" t="s">
        <v>111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112</v>
      </c>
      <c r="B128" s="84"/>
      <c r="C128" s="84" t="s">
        <v>239</v>
      </c>
      <c r="D128" s="87" t="s">
        <v>113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239</v>
      </c>
      <c r="D129" s="87" t="s">
        <v>113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114</v>
      </c>
      <c r="B130" s="123"/>
      <c r="C130" s="123" t="s">
        <v>105</v>
      </c>
      <c r="D130" s="123" t="s">
        <v>115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116</v>
      </c>
      <c r="B131" s="123"/>
      <c r="C131" s="123" t="s">
        <v>105</v>
      </c>
      <c r="D131" s="123" t="s">
        <v>117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108</v>
      </c>
      <c r="B132" s="16"/>
      <c r="C132" s="16" t="s">
        <v>105</v>
      </c>
      <c r="D132" s="16" t="s">
        <v>118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74</v>
      </c>
      <c r="B133" s="32"/>
      <c r="C133" s="32" t="s">
        <v>105</v>
      </c>
      <c r="D133" s="32" t="s">
        <v>118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119</v>
      </c>
      <c r="B134" s="32"/>
      <c r="C134" s="123" t="s">
        <v>105</v>
      </c>
      <c r="D134" s="33" t="s">
        <v>120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116</v>
      </c>
      <c r="B135" s="32"/>
      <c r="C135" s="123" t="s">
        <v>105</v>
      </c>
      <c r="D135" s="9" t="s">
        <v>121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122</v>
      </c>
      <c r="B136" s="32"/>
      <c r="C136" s="16" t="s">
        <v>105</v>
      </c>
      <c r="D136" s="9" t="s">
        <v>123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74</v>
      </c>
      <c r="B137" s="32"/>
      <c r="C137" s="32" t="s">
        <v>105</v>
      </c>
      <c r="D137" s="9" t="s">
        <v>123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124</v>
      </c>
      <c r="B138" s="32"/>
      <c r="C138" s="123" t="s">
        <v>105</v>
      </c>
      <c r="D138" s="33" t="s">
        <v>125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105</v>
      </c>
      <c r="D139" s="9" t="s">
        <v>126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112</v>
      </c>
      <c r="B140" s="32"/>
      <c r="C140" s="16" t="s">
        <v>105</v>
      </c>
      <c r="D140" s="9" t="s">
        <v>127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128</v>
      </c>
      <c r="B141" s="32"/>
      <c r="C141" s="32" t="s">
        <v>105</v>
      </c>
      <c r="D141" s="9" t="s">
        <v>127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129</v>
      </c>
      <c r="B142" s="123"/>
      <c r="C142" s="123" t="s">
        <v>105</v>
      </c>
      <c r="D142" s="123" t="s">
        <v>130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228</v>
      </c>
      <c r="B143" s="123"/>
      <c r="C143" s="123" t="s">
        <v>105</v>
      </c>
      <c r="D143" s="123" t="s">
        <v>176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131</v>
      </c>
      <c r="B144" s="123"/>
      <c r="C144" s="123" t="s">
        <v>105</v>
      </c>
      <c r="D144" s="123" t="s">
        <v>177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105</v>
      </c>
      <c r="D145" s="123" t="s">
        <v>177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77</v>
      </c>
      <c r="B146" s="16"/>
      <c r="C146" s="16" t="s">
        <v>105</v>
      </c>
      <c r="D146" s="16" t="s">
        <v>237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236</v>
      </c>
      <c r="B147" s="16"/>
      <c r="C147" s="16" t="s">
        <v>105</v>
      </c>
      <c r="D147" s="16" t="s">
        <v>61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105</v>
      </c>
      <c r="D148" s="16" t="s">
        <v>61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277</v>
      </c>
      <c r="B149" s="16"/>
      <c r="C149" s="16" t="s">
        <v>105</v>
      </c>
      <c r="D149" s="41" t="s">
        <v>278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105</v>
      </c>
      <c r="D150" s="41" t="s">
        <v>278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287</v>
      </c>
      <c r="B151" s="16"/>
      <c r="C151" s="16" t="s">
        <v>105</v>
      </c>
      <c r="D151" s="41" t="s">
        <v>288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105</v>
      </c>
      <c r="D152" s="41" t="s">
        <v>288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132</v>
      </c>
      <c r="B157" s="123"/>
      <c r="C157" s="123" t="s">
        <v>133</v>
      </c>
      <c r="D157" s="123"/>
      <c r="E157" s="123"/>
      <c r="F157" s="12">
        <f>F158+F162</f>
        <v>349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134</v>
      </c>
      <c r="B158" s="123"/>
      <c r="C158" s="123" t="s">
        <v>133</v>
      </c>
      <c r="D158" s="123" t="s">
        <v>110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135</v>
      </c>
      <c r="B159" s="123"/>
      <c r="C159" s="123" t="s">
        <v>133</v>
      </c>
      <c r="D159" s="123" t="s">
        <v>111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136</v>
      </c>
      <c r="B160" s="16"/>
      <c r="C160" s="16" t="s">
        <v>133</v>
      </c>
      <c r="D160" s="16" t="s">
        <v>137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133</v>
      </c>
      <c r="D161" s="16" t="s">
        <v>137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77</v>
      </c>
      <c r="B162" s="123"/>
      <c r="C162" s="123" t="s">
        <v>133</v>
      </c>
      <c r="D162" s="123" t="s">
        <v>53</v>
      </c>
      <c r="E162" s="123"/>
      <c r="F162" s="12">
        <f t="shared" ref="F162:H165" si="18">F163</f>
        <v>349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133</v>
      </c>
      <c r="D163" s="41" t="s">
        <v>78</v>
      </c>
      <c r="E163" s="41"/>
      <c r="F163" s="53">
        <f t="shared" si="18"/>
        <v>349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133</v>
      </c>
      <c r="D164" s="41" t="s">
        <v>79</v>
      </c>
      <c r="E164" s="41"/>
      <c r="F164" s="53">
        <f t="shared" si="18"/>
        <v>349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138</v>
      </c>
      <c r="B165" s="16"/>
      <c r="C165" s="16" t="s">
        <v>133</v>
      </c>
      <c r="D165" s="16" t="s">
        <v>139</v>
      </c>
      <c r="E165" s="16"/>
      <c r="F165" s="17">
        <f t="shared" si="18"/>
        <v>349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133</v>
      </c>
      <c r="D166" s="16" t="s">
        <v>139</v>
      </c>
      <c r="E166" s="16" t="s">
        <v>24</v>
      </c>
      <c r="F166" s="17">
        <v>349</v>
      </c>
      <c r="G166" s="17">
        <v>150</v>
      </c>
      <c r="H166" s="17">
        <v>359.3</v>
      </c>
    </row>
    <row r="167" spans="1:8" s="13" customFormat="1" ht="26.4">
      <c r="A167" s="11" t="s">
        <v>140</v>
      </c>
      <c r="B167" s="123"/>
      <c r="C167" s="123" t="s">
        <v>141</v>
      </c>
      <c r="D167" s="123"/>
      <c r="E167" s="123"/>
      <c r="F167" s="12">
        <f>F168+F182+F197</f>
        <v>22211.4</v>
      </c>
      <c r="G167" s="12">
        <f>G168+G182+G197</f>
        <v>1916.6000000000001</v>
      </c>
      <c r="H167" s="12">
        <f>H168+H182+H197</f>
        <v>1788.4</v>
      </c>
    </row>
    <row r="168" spans="1:8" s="13" customFormat="1" ht="12.6" customHeight="1">
      <c r="A168" s="11" t="s">
        <v>142</v>
      </c>
      <c r="B168" s="123"/>
      <c r="C168" s="123" t="s">
        <v>143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144</v>
      </c>
      <c r="B169" s="16"/>
      <c r="C169" s="16" t="s">
        <v>143</v>
      </c>
      <c r="D169" s="16" t="s">
        <v>145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146</v>
      </c>
      <c r="B170" s="16"/>
      <c r="C170" s="16" t="s">
        <v>143</v>
      </c>
      <c r="D170" s="16" t="s">
        <v>147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148</v>
      </c>
      <c r="B171" s="16"/>
      <c r="C171" s="16" t="s">
        <v>143</v>
      </c>
      <c r="D171" s="16" t="s">
        <v>149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150</v>
      </c>
      <c r="B172" s="41"/>
      <c r="C172" s="41" t="s">
        <v>143</v>
      </c>
      <c r="D172" s="41" t="s">
        <v>149</v>
      </c>
      <c r="E172" s="41" t="s">
        <v>151</v>
      </c>
      <c r="F172" s="53"/>
      <c r="G172" s="53">
        <v>0</v>
      </c>
      <c r="H172" s="53">
        <v>0</v>
      </c>
    </row>
    <row r="173" spans="1:8" ht="36.6" hidden="1" customHeight="1">
      <c r="A173" s="40" t="s">
        <v>148</v>
      </c>
      <c r="B173" s="16"/>
      <c r="C173" s="16" t="s">
        <v>143</v>
      </c>
      <c r="D173" s="16" t="s">
        <v>152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150</v>
      </c>
      <c r="B174" s="41"/>
      <c r="C174" s="41" t="s">
        <v>143</v>
      </c>
      <c r="D174" s="41" t="s">
        <v>152</v>
      </c>
      <c r="E174" s="41" t="s">
        <v>151</v>
      </c>
      <c r="F174" s="53"/>
      <c r="G174" s="53">
        <v>0</v>
      </c>
      <c r="H174" s="17">
        <v>0</v>
      </c>
    </row>
    <row r="175" spans="1:8" ht="36" hidden="1" customHeight="1">
      <c r="A175" s="40" t="s">
        <v>148</v>
      </c>
      <c r="B175" s="16"/>
      <c r="C175" s="16" t="s">
        <v>143</v>
      </c>
      <c r="D175" s="46" t="s">
        <v>153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150</v>
      </c>
      <c r="B176" s="16"/>
      <c r="C176" s="16" t="s">
        <v>143</v>
      </c>
      <c r="D176" s="46" t="s">
        <v>153</v>
      </c>
      <c r="E176" s="16" t="s">
        <v>151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77</v>
      </c>
      <c r="B177" s="123"/>
      <c r="C177" s="123" t="s">
        <v>143</v>
      </c>
      <c r="D177" s="123" t="s">
        <v>53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143</v>
      </c>
      <c r="D178" s="41" t="s">
        <v>78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143</v>
      </c>
      <c r="D179" s="41" t="s">
        <v>79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154</v>
      </c>
      <c r="B180" s="16"/>
      <c r="C180" s="16" t="s">
        <v>143</v>
      </c>
      <c r="D180" s="16" t="s">
        <v>155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143</v>
      </c>
      <c r="D181" s="16" t="s">
        <v>155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156</v>
      </c>
      <c r="B182" s="123"/>
      <c r="C182" s="123" t="s">
        <v>157</v>
      </c>
      <c r="D182" s="123"/>
      <c r="E182" s="123"/>
      <c r="F182" s="12">
        <f>F188+F183</f>
        <v>7718.4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317</v>
      </c>
      <c r="B183" s="123"/>
      <c r="C183" s="41" t="s">
        <v>157</v>
      </c>
      <c r="D183" s="41" t="s">
        <v>311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90" t="s">
        <v>297</v>
      </c>
      <c r="B184" s="109"/>
      <c r="C184" s="41" t="s">
        <v>157</v>
      </c>
      <c r="D184" s="41" t="s">
        <v>312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285</v>
      </c>
      <c r="B185" s="109"/>
      <c r="C185" s="41" t="s">
        <v>157</v>
      </c>
      <c r="D185" s="41" t="s">
        <v>323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284</v>
      </c>
      <c r="B186" s="109"/>
      <c r="C186" s="41" t="s">
        <v>157</v>
      </c>
      <c r="D186" s="41" t="s">
        <v>286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23"/>
      <c r="C187" s="41" t="s">
        <v>157</v>
      </c>
      <c r="D187" s="41" t="s">
        <v>286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3"/>
      <c r="C188" s="123" t="s">
        <v>157</v>
      </c>
      <c r="D188" s="123" t="s">
        <v>158</v>
      </c>
      <c r="E188" s="123"/>
      <c r="F188" s="12">
        <f>F189+F191+F193+F195</f>
        <v>6098.4</v>
      </c>
      <c r="G188" s="12">
        <f>G189+G191+G193</f>
        <v>400</v>
      </c>
      <c r="H188" s="12">
        <f>H189+H191+H193</f>
        <v>450</v>
      </c>
    </row>
    <row r="189" spans="1:8">
      <c r="A189" s="15" t="s">
        <v>159</v>
      </c>
      <c r="B189" s="16"/>
      <c r="C189" s="16" t="s">
        <v>157</v>
      </c>
      <c r="D189" s="16" t="s">
        <v>160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58.2" customHeight="1">
      <c r="A190" s="49" t="s">
        <v>23</v>
      </c>
      <c r="B190" s="16"/>
      <c r="C190" s="16" t="s">
        <v>157</v>
      </c>
      <c r="D190" s="16" t="s">
        <v>160</v>
      </c>
      <c r="E190" s="16" t="s">
        <v>24</v>
      </c>
      <c r="F190" s="17">
        <v>98.9</v>
      </c>
      <c r="G190" s="17">
        <v>400</v>
      </c>
      <c r="H190" s="17">
        <v>450</v>
      </c>
    </row>
    <row r="191" spans="1:8" ht="55.8" customHeight="1">
      <c r="A191" s="15" t="s">
        <v>327</v>
      </c>
      <c r="B191" s="16"/>
      <c r="C191" s="16" t="s">
        <v>157</v>
      </c>
      <c r="D191" s="16" t="s">
        <v>332</v>
      </c>
      <c r="E191" s="16"/>
      <c r="F191" s="17">
        <f>F192</f>
        <v>5999.5</v>
      </c>
      <c r="G191" s="99">
        <f>G192</f>
        <v>0</v>
      </c>
      <c r="H191" s="17">
        <f>H192</f>
        <v>0</v>
      </c>
    </row>
    <row r="192" spans="1:8" ht="48" customHeight="1">
      <c r="A192" s="30" t="s">
        <v>74</v>
      </c>
      <c r="B192" s="16"/>
      <c r="C192" s="16" t="s">
        <v>157</v>
      </c>
      <c r="D192" s="16" t="s">
        <v>332</v>
      </c>
      <c r="E192" s="16" t="s">
        <v>24</v>
      </c>
      <c r="F192" s="112">
        <v>5999.5</v>
      </c>
      <c r="G192" s="101">
        <v>0</v>
      </c>
      <c r="H192" s="124">
        <f>G192+G192*0.05</f>
        <v>0</v>
      </c>
    </row>
    <row r="193" spans="1:8" ht="25.2" hidden="1" customHeight="1">
      <c r="A193" s="19" t="s">
        <v>161</v>
      </c>
      <c r="B193" s="16"/>
      <c r="C193" s="16" t="s">
        <v>157</v>
      </c>
      <c r="D193" s="44" t="s">
        <v>162</v>
      </c>
      <c r="E193" s="45"/>
      <c r="F193" s="17">
        <f>F194</f>
        <v>0</v>
      </c>
      <c r="G193" s="100">
        <f>G194</f>
        <v>0</v>
      </c>
      <c r="H193" s="17">
        <f>H194</f>
        <v>0</v>
      </c>
    </row>
    <row r="194" spans="1:8" ht="27" hidden="1" customHeight="1">
      <c r="A194" s="49" t="s">
        <v>23</v>
      </c>
      <c r="B194" s="16"/>
      <c r="C194" s="16" t="s">
        <v>157</v>
      </c>
      <c r="D194" s="44" t="s">
        <v>162</v>
      </c>
      <c r="E194" s="45" t="s">
        <v>24</v>
      </c>
      <c r="F194" s="17"/>
      <c r="G194" s="17"/>
      <c r="H194" s="17"/>
    </row>
    <row r="195" spans="1:8" ht="41.4" hidden="1" customHeight="1">
      <c r="A195" s="49" t="s">
        <v>225</v>
      </c>
      <c r="B195" s="16"/>
      <c r="C195" s="16" t="s">
        <v>157</v>
      </c>
      <c r="D195" s="54" t="s">
        <v>162</v>
      </c>
      <c r="E195" s="55"/>
      <c r="F195" s="17"/>
      <c r="G195" s="17">
        <v>0</v>
      </c>
      <c r="H195" s="17">
        <v>0</v>
      </c>
    </row>
    <row r="196" spans="1:8" ht="34.799999999999997" hidden="1" customHeight="1">
      <c r="A196" s="49" t="s">
        <v>23</v>
      </c>
      <c r="B196" s="16"/>
      <c r="C196" s="16" t="s">
        <v>157</v>
      </c>
      <c r="D196" s="54" t="s">
        <v>162</v>
      </c>
      <c r="E196" s="55" t="s">
        <v>24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163</v>
      </c>
      <c r="B197" s="123"/>
      <c r="C197" s="41" t="s">
        <v>164</v>
      </c>
      <c r="D197" s="57"/>
      <c r="E197" s="58"/>
      <c r="F197" s="12">
        <f>F198+F204+F213+F222+F228+F234+F238</f>
        <v>13893</v>
      </c>
      <c r="G197" s="12">
        <f>G198+G204+G213+G222+G228+G234+G238</f>
        <v>1066.6000000000001</v>
      </c>
      <c r="H197" s="12">
        <v>838.4</v>
      </c>
    </row>
    <row r="198" spans="1:8" s="13" customFormat="1" ht="109.2" customHeight="1">
      <c r="A198" s="59" t="s">
        <v>299</v>
      </c>
      <c r="B198" s="117"/>
      <c r="C198" s="61" t="s">
        <v>164</v>
      </c>
      <c r="D198" s="62" t="s">
        <v>110</v>
      </c>
      <c r="E198" s="63"/>
      <c r="F198" s="64">
        <v>1181.2</v>
      </c>
      <c r="G198" s="65">
        <v>64.5</v>
      </c>
      <c r="H198" s="65">
        <v>67.7</v>
      </c>
    </row>
    <row r="199" spans="1:8" s="13" customFormat="1" ht="23.4" customHeight="1">
      <c r="A199" s="118" t="s">
        <v>297</v>
      </c>
      <c r="B199" s="119"/>
      <c r="C199" s="61" t="s">
        <v>164</v>
      </c>
      <c r="D199" s="62" t="s">
        <v>313</v>
      </c>
      <c r="E199" s="63"/>
      <c r="F199" s="64">
        <v>1180.2</v>
      </c>
      <c r="G199" s="65">
        <v>64.5</v>
      </c>
      <c r="H199" s="65">
        <v>67.7</v>
      </c>
    </row>
    <row r="200" spans="1:8" s="13" customFormat="1" ht="45.6" customHeight="1">
      <c r="A200" s="94" t="s">
        <v>296</v>
      </c>
      <c r="B200" s="66"/>
      <c r="C200" s="61" t="s">
        <v>164</v>
      </c>
      <c r="D200" s="62" t="s">
        <v>256</v>
      </c>
      <c r="E200" s="63"/>
      <c r="F200" s="64">
        <f t="shared" ref="F200:H201" si="20">F201</f>
        <v>1181.2</v>
      </c>
      <c r="G200" s="65">
        <f t="shared" si="20"/>
        <v>64.5</v>
      </c>
      <c r="H200" s="65">
        <f t="shared" si="20"/>
        <v>67.724999999999994</v>
      </c>
    </row>
    <row r="201" spans="1:8" s="13" customFormat="1" ht="94.2" customHeight="1">
      <c r="A201" s="72" t="s">
        <v>112</v>
      </c>
      <c r="B201" s="60"/>
      <c r="C201" s="61" t="s">
        <v>164</v>
      </c>
      <c r="D201" s="62" t="s">
        <v>257</v>
      </c>
      <c r="E201" s="63"/>
      <c r="F201" s="64">
        <f t="shared" si="20"/>
        <v>1181.2</v>
      </c>
      <c r="G201" s="65">
        <f t="shared" si="20"/>
        <v>64.5</v>
      </c>
      <c r="H201" s="65">
        <f t="shared" si="20"/>
        <v>67.724999999999994</v>
      </c>
    </row>
    <row r="202" spans="1:8" s="13" customFormat="1" ht="29.4" customHeight="1">
      <c r="A202" s="73" t="s">
        <v>23</v>
      </c>
      <c r="B202" s="60"/>
      <c r="C202" s="46" t="s">
        <v>164</v>
      </c>
      <c r="D202" s="67" t="s">
        <v>257</v>
      </c>
      <c r="E202" s="68" t="s">
        <v>24</v>
      </c>
      <c r="F202" s="65">
        <v>1181.2</v>
      </c>
      <c r="G202" s="65">
        <v>64.5</v>
      </c>
      <c r="H202" s="65">
        <f>G202+G202*0.05</f>
        <v>67.724999999999994</v>
      </c>
    </row>
    <row r="203" spans="1:8" s="13" customFormat="1" ht="28.2" customHeight="1">
      <c r="A203" s="91" t="s">
        <v>163</v>
      </c>
      <c r="B203" s="41"/>
      <c r="C203" s="46" t="s">
        <v>164</v>
      </c>
      <c r="D203" s="93" t="s">
        <v>257</v>
      </c>
      <c r="E203" s="92" t="s">
        <v>24</v>
      </c>
      <c r="F203" s="53">
        <v>1181.2</v>
      </c>
      <c r="G203" s="53">
        <v>64.5</v>
      </c>
      <c r="H203" s="53">
        <v>67.7</v>
      </c>
    </row>
    <row r="204" spans="1:8" ht="66">
      <c r="A204" s="70" t="s">
        <v>242</v>
      </c>
      <c r="B204" s="123"/>
      <c r="C204" s="123" t="s">
        <v>164</v>
      </c>
      <c r="D204" s="71" t="s">
        <v>165</v>
      </c>
      <c r="E204" s="69"/>
      <c r="F204" s="12">
        <f>F206</f>
        <v>1426.8</v>
      </c>
      <c r="G204" s="12">
        <f>G206</f>
        <v>905.2</v>
      </c>
      <c r="H204" s="12">
        <f>H206</f>
        <v>521.79999999999995</v>
      </c>
    </row>
    <row r="205" spans="1:8" ht="26.4">
      <c r="A205" s="118" t="s">
        <v>297</v>
      </c>
      <c r="B205" s="123"/>
      <c r="C205" s="123" t="s">
        <v>164</v>
      </c>
      <c r="D205" s="123" t="s">
        <v>325</v>
      </c>
      <c r="E205" s="109"/>
      <c r="F205" s="12">
        <f>F206</f>
        <v>1426.8</v>
      </c>
      <c r="G205" s="12">
        <f>G206</f>
        <v>905.2</v>
      </c>
      <c r="H205" s="12">
        <f>H206+H208</f>
        <v>521.79999999999995</v>
      </c>
    </row>
    <row r="206" spans="1:8" s="13" customFormat="1" ht="49.8" customHeight="1">
      <c r="A206" s="15" t="s">
        <v>252</v>
      </c>
      <c r="B206" s="123"/>
      <c r="C206" s="123" t="s">
        <v>164</v>
      </c>
      <c r="D206" s="123" t="s">
        <v>253</v>
      </c>
      <c r="E206" s="123"/>
      <c r="F206" s="12">
        <f>F207+F209</f>
        <v>1426.8</v>
      </c>
      <c r="G206" s="12">
        <f>G207+G209</f>
        <v>905.2</v>
      </c>
      <c r="H206" s="12">
        <f>H207+H209</f>
        <v>521.79999999999995</v>
      </c>
    </row>
    <row r="207" spans="1:8" s="13" customFormat="1" ht="41.4" customHeight="1">
      <c r="A207" s="15" t="s">
        <v>166</v>
      </c>
      <c r="B207" s="125"/>
      <c r="C207" s="16" t="s">
        <v>164</v>
      </c>
      <c r="D207" s="16" t="s">
        <v>333</v>
      </c>
      <c r="E207" s="125"/>
      <c r="F207" s="17">
        <f>F208</f>
        <v>533.29999999999995</v>
      </c>
      <c r="G207" s="17">
        <f>G208</f>
        <v>0</v>
      </c>
      <c r="H207" s="17">
        <f>H208</f>
        <v>0</v>
      </c>
    </row>
    <row r="208" spans="1:8" ht="36" customHeight="1">
      <c r="A208" s="18" t="s">
        <v>23</v>
      </c>
      <c r="B208" s="16"/>
      <c r="C208" s="16" t="s">
        <v>164</v>
      </c>
      <c r="D208" s="16" t="s">
        <v>333</v>
      </c>
      <c r="E208" s="16" t="s">
        <v>24</v>
      </c>
      <c r="F208" s="17">
        <v>533.29999999999995</v>
      </c>
      <c r="G208" s="21">
        <v>0</v>
      </c>
      <c r="H208" s="21">
        <f>G208+G208*0.05</f>
        <v>0</v>
      </c>
    </row>
    <row r="209" spans="1:8" ht="30" customHeight="1">
      <c r="A209" s="15" t="s">
        <v>168</v>
      </c>
      <c r="B209" s="16"/>
      <c r="C209" s="16" t="s">
        <v>164</v>
      </c>
      <c r="D209" s="16" t="s">
        <v>254</v>
      </c>
      <c r="E209" s="16"/>
      <c r="F209" s="17">
        <f>F210</f>
        <v>893.5</v>
      </c>
      <c r="G209" s="17">
        <f>G210</f>
        <v>905.2</v>
      </c>
      <c r="H209" s="17">
        <f>H210</f>
        <v>521.79999999999995</v>
      </c>
    </row>
    <row r="210" spans="1:8" ht="55.8" customHeight="1">
      <c r="A210" s="18" t="s">
        <v>23</v>
      </c>
      <c r="B210" s="16"/>
      <c r="C210" s="16" t="s">
        <v>164</v>
      </c>
      <c r="D210" s="16" t="s">
        <v>254</v>
      </c>
      <c r="E210" s="16" t="s">
        <v>24</v>
      </c>
      <c r="F210" s="17">
        <v>893.5</v>
      </c>
      <c r="G210" s="17">
        <v>905.2</v>
      </c>
      <c r="H210" s="17">
        <v>521.79999999999995</v>
      </c>
    </row>
    <row r="211" spans="1:8" ht="56.4" hidden="1" customHeight="1">
      <c r="A211" s="18"/>
      <c r="B211" s="16"/>
      <c r="C211" s="16"/>
      <c r="D211" s="16"/>
      <c r="E211" s="16"/>
      <c r="F211" s="17"/>
      <c r="G211" s="17">
        <v>0</v>
      </c>
      <c r="H211" s="17">
        <v>0</v>
      </c>
    </row>
    <row r="212" spans="1:8" ht="56.4" hidden="1" customHeight="1">
      <c r="A212" s="18"/>
      <c r="B212" s="16"/>
      <c r="C212" s="16"/>
      <c r="D212" s="16"/>
      <c r="E212" s="16"/>
      <c r="F212" s="17"/>
      <c r="G212" s="17">
        <v>0</v>
      </c>
      <c r="H212" s="17">
        <v>0</v>
      </c>
    </row>
    <row r="213" spans="1:8" ht="64.2" customHeight="1">
      <c r="A213" s="11" t="s">
        <v>302</v>
      </c>
      <c r="B213" s="123"/>
      <c r="C213" s="123" t="s">
        <v>164</v>
      </c>
      <c r="D213" s="123" t="s">
        <v>169</v>
      </c>
      <c r="E213" s="123"/>
      <c r="F213" s="12">
        <f>F217</f>
        <v>8853.2999999999993</v>
      </c>
      <c r="G213" s="12">
        <f>G214+G217</f>
        <v>0</v>
      </c>
      <c r="H213" s="12">
        <f>H214+H217</f>
        <v>0</v>
      </c>
    </row>
    <row r="214" spans="1:8" s="13" customFormat="1" ht="38.4" customHeight="1">
      <c r="A214" s="31" t="s">
        <v>297</v>
      </c>
      <c r="B214" s="123"/>
      <c r="C214" s="123" t="s">
        <v>164</v>
      </c>
      <c r="D214" s="123" t="s">
        <v>303</v>
      </c>
      <c r="E214" s="123"/>
      <c r="F214" s="12">
        <v>8853.2999999999993</v>
      </c>
      <c r="G214" s="12">
        <f t="shared" ref="F214:H215" si="21">G215</f>
        <v>0</v>
      </c>
      <c r="H214" s="12">
        <f t="shared" si="21"/>
        <v>0</v>
      </c>
    </row>
    <row r="215" spans="1:8" ht="31.2" hidden="1" customHeight="1">
      <c r="A215" s="34" t="s">
        <v>298</v>
      </c>
      <c r="B215" s="16"/>
      <c r="C215" s="16"/>
      <c r="D215" s="9"/>
      <c r="E215" s="16"/>
      <c r="F215" s="17">
        <f t="shared" si="21"/>
        <v>0</v>
      </c>
      <c r="G215" s="17">
        <f t="shared" si="21"/>
        <v>0</v>
      </c>
      <c r="H215" s="17">
        <f t="shared" si="21"/>
        <v>0</v>
      </c>
    </row>
    <row r="216" spans="1:8" ht="43.2" hidden="1" customHeight="1">
      <c r="A216" s="30"/>
      <c r="B216" s="16"/>
      <c r="C216" s="16"/>
      <c r="D216" s="9"/>
      <c r="E216" s="16"/>
      <c r="F216" s="17"/>
      <c r="G216" s="21">
        <f>F216+F216*0.05</f>
        <v>0</v>
      </c>
      <c r="H216" s="21">
        <f>G216+G216*0.05</f>
        <v>0</v>
      </c>
    </row>
    <row r="217" spans="1:8" ht="34.200000000000003" customHeight="1">
      <c r="A217" s="34" t="s">
        <v>255</v>
      </c>
      <c r="B217" s="123"/>
      <c r="C217" s="123" t="s">
        <v>164</v>
      </c>
      <c r="D217" s="16" t="s">
        <v>304</v>
      </c>
      <c r="E217" s="123"/>
      <c r="F217" s="12">
        <f>F218+F220</f>
        <v>8853.2999999999993</v>
      </c>
      <c r="G217" s="12">
        <f>G218+G220</f>
        <v>0</v>
      </c>
      <c r="H217" s="12">
        <f>H218+H220</f>
        <v>0</v>
      </c>
    </row>
    <row r="218" spans="1:8" ht="39.6">
      <c r="A218" s="30" t="s">
        <v>316</v>
      </c>
      <c r="B218" s="16"/>
      <c r="C218" s="16" t="s">
        <v>164</v>
      </c>
      <c r="D218" s="16" t="s">
        <v>305</v>
      </c>
      <c r="E218" s="16"/>
      <c r="F218" s="17">
        <f>F219</f>
        <v>8853.2999999999993</v>
      </c>
      <c r="G218" s="17">
        <f>G219</f>
        <v>0</v>
      </c>
      <c r="H218" s="17">
        <f>H219</f>
        <v>0</v>
      </c>
    </row>
    <row r="219" spans="1:8" ht="77.400000000000006" customHeight="1">
      <c r="A219" s="18" t="s">
        <v>23</v>
      </c>
      <c r="B219" s="16"/>
      <c r="C219" s="16" t="s">
        <v>164</v>
      </c>
      <c r="D219" s="16" t="s">
        <v>305</v>
      </c>
      <c r="E219" s="16" t="s">
        <v>24</v>
      </c>
      <c r="F219" s="17">
        <v>8853.2999999999993</v>
      </c>
      <c r="G219" s="17">
        <v>0</v>
      </c>
      <c r="H219" s="17">
        <v>0</v>
      </c>
    </row>
    <row r="220" spans="1:8" ht="0.6" customHeight="1">
      <c r="A220" s="30" t="s">
        <v>170</v>
      </c>
      <c r="B220" s="9"/>
      <c r="C220" s="16" t="s">
        <v>164</v>
      </c>
      <c r="D220" s="9" t="s">
        <v>171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8.4" hidden="1" customHeight="1">
      <c r="A221" s="35" t="s">
        <v>167</v>
      </c>
      <c r="B221" s="9"/>
      <c r="C221" s="16" t="s">
        <v>164</v>
      </c>
      <c r="D221" s="9" t="s">
        <v>172</v>
      </c>
      <c r="E221" s="16" t="s">
        <v>43</v>
      </c>
      <c r="F221" s="17"/>
      <c r="G221" s="21">
        <f>F221+F221*0.05</f>
        <v>0</v>
      </c>
      <c r="H221" s="21">
        <f>G221+G221*0.05</f>
        <v>0</v>
      </c>
    </row>
    <row r="222" spans="1:8" ht="45" hidden="1" customHeight="1">
      <c r="A222" s="31"/>
      <c r="B222" s="123"/>
      <c r="C222" s="123"/>
      <c r="D222" s="123"/>
      <c r="E222" s="123"/>
      <c r="F222" s="12">
        <f>F223</f>
        <v>0</v>
      </c>
      <c r="G222" s="12">
        <f>G223</f>
        <v>0</v>
      </c>
      <c r="H222" s="12">
        <f>H223</f>
        <v>0</v>
      </c>
    </row>
    <row r="223" spans="1:8" ht="51.6" hidden="1" customHeight="1">
      <c r="A223" s="15"/>
      <c r="B223" s="16"/>
      <c r="C223" s="16"/>
      <c r="D223" s="9"/>
      <c r="E223" s="16"/>
      <c r="F223" s="17">
        <f>F224+F226</f>
        <v>0</v>
      </c>
      <c r="G223" s="17">
        <f>G224+G226</f>
        <v>0</v>
      </c>
      <c r="H223" s="17">
        <f>H224+H226</f>
        <v>0</v>
      </c>
    </row>
    <row r="224" spans="1:8" ht="57.6" hidden="1" customHeight="1">
      <c r="A224" s="30"/>
      <c r="B224" s="16"/>
      <c r="C224" s="16"/>
      <c r="D224" s="9"/>
      <c r="E224" s="16"/>
      <c r="F224" s="17">
        <f>F225</f>
        <v>0</v>
      </c>
      <c r="G224" s="17">
        <f>G225</f>
        <v>0</v>
      </c>
      <c r="H224" s="17">
        <f>H225</f>
        <v>0</v>
      </c>
    </row>
    <row r="225" spans="1:8" ht="0.6" hidden="1" customHeight="1">
      <c r="A225" s="30"/>
      <c r="B225" s="16"/>
      <c r="C225" s="16"/>
      <c r="D225" s="9"/>
      <c r="E225" s="16" t="s">
        <v>43</v>
      </c>
      <c r="F225" s="17"/>
      <c r="G225" s="21">
        <f>F225+F225*0.05</f>
        <v>0</v>
      </c>
      <c r="H225" s="21">
        <f>G225+G225*0.05</f>
        <v>0</v>
      </c>
    </row>
    <row r="226" spans="1:8" ht="45" hidden="1" customHeight="1">
      <c r="A226" s="15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61.2" hidden="1" customHeight="1">
      <c r="A227" s="35"/>
      <c r="B227" s="16"/>
      <c r="C227" s="16"/>
      <c r="D227" s="9"/>
      <c r="E227" s="16" t="s">
        <v>43</v>
      </c>
      <c r="F227" s="17"/>
      <c r="G227" s="21">
        <f>F227+F227*0.05</f>
        <v>0</v>
      </c>
      <c r="H227" s="21">
        <f>G227+G227*0.05</f>
        <v>0</v>
      </c>
    </row>
    <row r="228" spans="1:8" ht="56.4" hidden="1" customHeight="1">
      <c r="A228" s="31" t="s">
        <v>124</v>
      </c>
      <c r="B228" s="16"/>
      <c r="C228" s="123" t="s">
        <v>164</v>
      </c>
      <c r="D228" s="123" t="s">
        <v>125</v>
      </c>
      <c r="E228" s="16"/>
      <c r="F228" s="12">
        <f>F229</f>
        <v>0</v>
      </c>
      <c r="G228" s="12">
        <f>G229</f>
        <v>0</v>
      </c>
      <c r="H228" s="12">
        <f>H229</f>
        <v>0</v>
      </c>
    </row>
    <row r="229" spans="1:8" ht="64.8" hidden="1" customHeight="1">
      <c r="A229" s="15" t="s">
        <v>173</v>
      </c>
      <c r="B229" s="16"/>
      <c r="C229" s="16" t="s">
        <v>164</v>
      </c>
      <c r="D229" s="9" t="s">
        <v>174</v>
      </c>
      <c r="E229" s="16"/>
      <c r="F229" s="17">
        <f>F230+F232</f>
        <v>0</v>
      </c>
      <c r="G229" s="17">
        <f>G230+G232</f>
        <v>0</v>
      </c>
      <c r="H229" s="17">
        <f>H230+H232</f>
        <v>0</v>
      </c>
    </row>
    <row r="230" spans="1:8" ht="0.6" hidden="1" customHeight="1">
      <c r="A230" s="15" t="s">
        <v>112</v>
      </c>
      <c r="B230" s="16"/>
      <c r="C230" s="16" t="s">
        <v>164</v>
      </c>
      <c r="D230" s="9" t="s">
        <v>175</v>
      </c>
      <c r="E230" s="16"/>
      <c r="F230" s="17">
        <f>F231</f>
        <v>0</v>
      </c>
      <c r="G230" s="17">
        <f>G231</f>
        <v>0</v>
      </c>
      <c r="H230" s="17">
        <f>H231</f>
        <v>0</v>
      </c>
    </row>
    <row r="231" spans="1:8" ht="67.2" hidden="1" customHeight="1">
      <c r="A231" s="18" t="s">
        <v>23</v>
      </c>
      <c r="B231" s="16"/>
      <c r="C231" s="16" t="s">
        <v>164</v>
      </c>
      <c r="D231" s="9" t="s">
        <v>175</v>
      </c>
      <c r="E231" s="16" t="s">
        <v>24</v>
      </c>
      <c r="F231" s="17"/>
      <c r="G231" s="21">
        <f>F231+F231*0.05</f>
        <v>0</v>
      </c>
      <c r="H231" s="21">
        <f>G231+G231*0.05</f>
        <v>0</v>
      </c>
    </row>
    <row r="232" spans="1:8" ht="52.2" hidden="1" customHeight="1">
      <c r="A232" s="15" t="s">
        <v>112</v>
      </c>
      <c r="B232" s="16"/>
      <c r="C232" s="16" t="s">
        <v>164</v>
      </c>
      <c r="D232" s="9" t="s">
        <v>175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55.2" hidden="1" customHeight="1">
      <c r="A233" s="18" t="s">
        <v>23</v>
      </c>
      <c r="B233" s="16"/>
      <c r="C233" s="16" t="s">
        <v>164</v>
      </c>
      <c r="D233" s="9" t="s">
        <v>175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4.6" hidden="1" customHeight="1">
      <c r="A234" s="38" t="s">
        <v>129</v>
      </c>
      <c r="B234" s="16"/>
      <c r="C234" s="123" t="s">
        <v>164</v>
      </c>
      <c r="D234" s="33" t="s">
        <v>130</v>
      </c>
      <c r="E234" s="16"/>
      <c r="F234" s="12">
        <f t="shared" ref="F234:H236" si="22">F235</f>
        <v>0</v>
      </c>
      <c r="G234" s="12">
        <f t="shared" si="22"/>
        <v>0</v>
      </c>
      <c r="H234" s="12">
        <f t="shared" si="22"/>
        <v>0</v>
      </c>
    </row>
    <row r="235" spans="1:8" ht="31.8" hidden="1" customHeight="1">
      <c r="A235" s="113" t="s">
        <v>251</v>
      </c>
      <c r="B235" s="102"/>
      <c r="C235" s="102" t="s">
        <v>164</v>
      </c>
      <c r="D235" s="87" t="s">
        <v>275</v>
      </c>
      <c r="E235" s="102"/>
      <c r="F235" s="79">
        <f t="shared" si="22"/>
        <v>0</v>
      </c>
      <c r="G235" s="79">
        <f t="shared" si="22"/>
        <v>0</v>
      </c>
      <c r="H235" s="79">
        <f t="shared" si="22"/>
        <v>0</v>
      </c>
    </row>
    <row r="236" spans="1:8" ht="36.6" hidden="1" customHeight="1">
      <c r="A236" s="15" t="s">
        <v>131</v>
      </c>
      <c r="B236" s="16"/>
      <c r="C236" s="16" t="s">
        <v>164</v>
      </c>
      <c r="D236" s="9" t="s">
        <v>276</v>
      </c>
      <c r="E236" s="16"/>
      <c r="F236" s="17">
        <f t="shared" si="22"/>
        <v>0</v>
      </c>
      <c r="G236" s="17">
        <f t="shared" si="22"/>
        <v>0</v>
      </c>
      <c r="H236" s="17">
        <f t="shared" si="22"/>
        <v>0</v>
      </c>
    </row>
    <row r="237" spans="1:8" ht="57" hidden="1" customHeight="1">
      <c r="A237" s="18" t="s">
        <v>23</v>
      </c>
      <c r="B237" s="16"/>
      <c r="C237" s="16" t="s">
        <v>164</v>
      </c>
      <c r="D237" s="9" t="s">
        <v>263</v>
      </c>
      <c r="E237" s="16" t="s">
        <v>24</v>
      </c>
      <c r="F237" s="17"/>
      <c r="G237" s="17">
        <v>0</v>
      </c>
      <c r="H237" s="17">
        <f>G237+G237*0.05</f>
        <v>0</v>
      </c>
    </row>
    <row r="238" spans="1:8" s="13" customFormat="1" ht="26.4">
      <c r="A238" s="42" t="s">
        <v>178</v>
      </c>
      <c r="B238" s="123"/>
      <c r="C238" s="123" t="s">
        <v>164</v>
      </c>
      <c r="D238" s="123" t="s">
        <v>53</v>
      </c>
      <c r="E238" s="123"/>
      <c r="F238" s="12">
        <f t="shared" ref="F238:H239" si="23">F239</f>
        <v>2431.7000000000003</v>
      </c>
      <c r="G238" s="12">
        <f t="shared" si="23"/>
        <v>96.9</v>
      </c>
      <c r="H238" s="12">
        <f t="shared" si="23"/>
        <v>248.9</v>
      </c>
    </row>
    <row r="239" spans="1:8" s="13" customFormat="1" ht="26.4">
      <c r="A239" s="11" t="s">
        <v>20</v>
      </c>
      <c r="B239" s="123"/>
      <c r="C239" s="123" t="s">
        <v>164</v>
      </c>
      <c r="D239" s="123" t="s">
        <v>78</v>
      </c>
      <c r="E239" s="123"/>
      <c r="F239" s="12">
        <f t="shared" si="23"/>
        <v>2431.7000000000003</v>
      </c>
      <c r="G239" s="12">
        <f t="shared" si="23"/>
        <v>96.9</v>
      </c>
      <c r="H239" s="12">
        <f t="shared" si="23"/>
        <v>248.9</v>
      </c>
    </row>
    <row r="240" spans="1:8" s="13" customFormat="1" ht="26.4">
      <c r="A240" s="11" t="s">
        <v>20</v>
      </c>
      <c r="B240" s="123"/>
      <c r="C240" s="123" t="s">
        <v>164</v>
      </c>
      <c r="D240" s="123" t="s">
        <v>79</v>
      </c>
      <c r="E240" s="123"/>
      <c r="F240" s="12">
        <f>F242+F243+F245+F247+F249</f>
        <v>2431.7000000000003</v>
      </c>
      <c r="G240" s="12">
        <f>G241+G250+G252+G254</f>
        <v>96.9</v>
      </c>
      <c r="H240" s="12">
        <f>H241+H250+H252+H254</f>
        <v>248.9</v>
      </c>
    </row>
    <row r="241" spans="1:8" s="13" customFormat="1" ht="26.4">
      <c r="A241" s="19" t="s">
        <v>179</v>
      </c>
      <c r="B241" s="16"/>
      <c r="C241" s="16" t="s">
        <v>164</v>
      </c>
      <c r="D241" s="16" t="s">
        <v>180</v>
      </c>
      <c r="E241" s="16"/>
      <c r="F241" s="17">
        <f>F242</f>
        <v>1207.8</v>
      </c>
      <c r="G241" s="17">
        <f>G242+G249</f>
        <v>96.9</v>
      </c>
      <c r="H241" s="17">
        <f>H242+H249</f>
        <v>248.9</v>
      </c>
    </row>
    <row r="242" spans="1:8" ht="27.6">
      <c r="A242" s="18" t="s">
        <v>23</v>
      </c>
      <c r="B242" s="16"/>
      <c r="C242" s="16" t="s">
        <v>164</v>
      </c>
      <c r="D242" s="16" t="s">
        <v>180</v>
      </c>
      <c r="E242" s="16" t="s">
        <v>24</v>
      </c>
      <c r="F242" s="17">
        <v>1207.8</v>
      </c>
      <c r="G242" s="17">
        <v>86.9</v>
      </c>
      <c r="H242" s="17">
        <v>238.9</v>
      </c>
    </row>
    <row r="243" spans="1:8" ht="26.4">
      <c r="A243" s="19" t="s">
        <v>179</v>
      </c>
      <c r="B243" s="16"/>
      <c r="C243" s="16" t="s">
        <v>164</v>
      </c>
      <c r="D243" s="16" t="s">
        <v>320</v>
      </c>
      <c r="E243" s="16"/>
      <c r="F243" s="17">
        <v>872.6</v>
      </c>
      <c r="G243" s="17">
        <v>0</v>
      </c>
      <c r="H243" s="17">
        <v>0</v>
      </c>
    </row>
    <row r="244" spans="1:8" ht="27.6">
      <c r="A244" s="18" t="s">
        <v>23</v>
      </c>
      <c r="B244" s="16"/>
      <c r="C244" s="16" t="s">
        <v>164</v>
      </c>
      <c r="D244" s="16" t="s">
        <v>320</v>
      </c>
      <c r="E244" s="16" t="s">
        <v>24</v>
      </c>
      <c r="F244" s="17">
        <v>872.6</v>
      </c>
      <c r="G244" s="17">
        <v>0</v>
      </c>
      <c r="H244" s="17">
        <v>0</v>
      </c>
    </row>
    <row r="245" spans="1:8" ht="26.4">
      <c r="A245" s="19" t="s">
        <v>179</v>
      </c>
      <c r="B245" s="16"/>
      <c r="C245" s="16" t="s">
        <v>164</v>
      </c>
      <c r="D245" s="16" t="s">
        <v>319</v>
      </c>
      <c r="E245" s="16"/>
      <c r="F245" s="17">
        <v>277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164</v>
      </c>
      <c r="D246" s="16" t="s">
        <v>319</v>
      </c>
      <c r="E246" s="16" t="s">
        <v>24</v>
      </c>
      <c r="F246" s="17">
        <v>277</v>
      </c>
      <c r="G246" s="17">
        <v>0</v>
      </c>
      <c r="H246" s="17">
        <v>0</v>
      </c>
    </row>
    <row r="247" spans="1:8" ht="26.4">
      <c r="A247" s="19" t="s">
        <v>179</v>
      </c>
      <c r="B247" s="16"/>
      <c r="C247" s="16" t="s">
        <v>164</v>
      </c>
      <c r="D247" s="16" t="s">
        <v>321</v>
      </c>
      <c r="E247" s="16"/>
      <c r="F247" s="17">
        <v>45.3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164</v>
      </c>
      <c r="D248" s="16" t="s">
        <v>321</v>
      </c>
      <c r="E248" s="16" t="s">
        <v>24</v>
      </c>
      <c r="F248" s="17">
        <v>45.3</v>
      </c>
      <c r="G248" s="17">
        <v>0</v>
      </c>
      <c r="H248" s="17">
        <v>0</v>
      </c>
    </row>
    <row r="249" spans="1:8" ht="26.4">
      <c r="A249" s="20" t="s">
        <v>62</v>
      </c>
      <c r="B249" s="16"/>
      <c r="C249" s="16" t="s">
        <v>164</v>
      </c>
      <c r="D249" s="16" t="s">
        <v>180</v>
      </c>
      <c r="E249" s="16" t="s">
        <v>63</v>
      </c>
      <c r="F249" s="17">
        <v>29</v>
      </c>
      <c r="G249" s="17">
        <v>10</v>
      </c>
      <c r="H249" s="17">
        <v>10</v>
      </c>
    </row>
    <row r="250" spans="1:8" ht="12" hidden="1" customHeight="1">
      <c r="A250" s="30"/>
      <c r="B250" s="16"/>
      <c r="C250" s="16"/>
      <c r="D250" s="16"/>
      <c r="E250" s="16"/>
      <c r="F250" s="17">
        <f>F251</f>
        <v>0</v>
      </c>
      <c r="G250" s="17">
        <f>G251</f>
        <v>0</v>
      </c>
      <c r="H250" s="17">
        <f>H251</f>
        <v>0</v>
      </c>
    </row>
    <row r="251" spans="1:8" ht="0.75" hidden="1" customHeight="1">
      <c r="A251" s="35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idden="1">
      <c r="A253" s="35"/>
      <c r="B253" s="16"/>
      <c r="C253" s="16"/>
      <c r="D253" s="16"/>
      <c r="E253" s="16"/>
      <c r="F253" s="17"/>
      <c r="G253" s="21">
        <f>F253+F253*0.05</f>
        <v>0</v>
      </c>
      <c r="H253" s="21">
        <f>G253+G253*0.05</f>
        <v>0</v>
      </c>
    </row>
    <row r="254" spans="1:8" ht="39.6" hidden="1">
      <c r="A254" s="30" t="s">
        <v>181</v>
      </c>
      <c r="B254" s="16"/>
      <c r="C254" s="16" t="s">
        <v>164</v>
      </c>
      <c r="D254" s="16" t="s">
        <v>182</v>
      </c>
      <c r="E254" s="16"/>
      <c r="F254" s="17">
        <f>F255</f>
        <v>0</v>
      </c>
      <c r="G254" s="17">
        <f>G255</f>
        <v>0</v>
      </c>
      <c r="H254" s="17">
        <f>H255</f>
        <v>0</v>
      </c>
    </row>
    <row r="255" spans="1:8" ht="39.6" hidden="1">
      <c r="A255" s="35" t="s">
        <v>183</v>
      </c>
      <c r="B255" s="16"/>
      <c r="C255" s="16" t="s">
        <v>164</v>
      </c>
      <c r="D255" s="16" t="s">
        <v>182</v>
      </c>
      <c r="E255" s="16" t="s">
        <v>43</v>
      </c>
      <c r="F255" s="17"/>
      <c r="G255" s="21">
        <f>F255+F255*0.05</f>
        <v>0</v>
      </c>
      <c r="H255" s="21">
        <f>G255+G255*0.05</f>
        <v>0</v>
      </c>
    </row>
    <row r="256" spans="1:8" ht="5.25" hidden="1" customHeight="1">
      <c r="A256" s="11"/>
      <c r="B256" s="123"/>
      <c r="C256" s="123"/>
      <c r="D256" s="123"/>
      <c r="E256" s="123"/>
      <c r="F256" s="12">
        <f t="shared" ref="F256:H258" si="24">F257</f>
        <v>0</v>
      </c>
      <c r="G256" s="12">
        <f t="shared" si="24"/>
        <v>0</v>
      </c>
      <c r="H256" s="12">
        <f t="shared" si="24"/>
        <v>0</v>
      </c>
    </row>
    <row r="257" spans="1:8" s="13" customFormat="1" hidden="1">
      <c r="A257" s="11"/>
      <c r="B257" s="123"/>
      <c r="C257" s="123"/>
      <c r="D257" s="123"/>
      <c r="E257" s="123"/>
      <c r="F257" s="12">
        <f t="shared" si="24"/>
        <v>0</v>
      </c>
      <c r="G257" s="12">
        <f t="shared" si="24"/>
        <v>0</v>
      </c>
      <c r="H257" s="12">
        <f t="shared" si="24"/>
        <v>0</v>
      </c>
    </row>
    <row r="258" spans="1:8" hidden="1">
      <c r="A258" s="11"/>
      <c r="B258" s="123"/>
      <c r="C258" s="123"/>
      <c r="D258" s="123"/>
      <c r="E258" s="123"/>
      <c r="F258" s="12">
        <f t="shared" si="24"/>
        <v>0</v>
      </c>
      <c r="G258" s="12">
        <f t="shared" si="24"/>
        <v>0</v>
      </c>
      <c r="H258" s="12">
        <f t="shared" si="24"/>
        <v>0</v>
      </c>
    </row>
    <row r="259" spans="1:8" s="13" customFormat="1" hidden="1">
      <c r="A259" s="42"/>
      <c r="B259" s="123"/>
      <c r="C259" s="123"/>
      <c r="D259" s="123"/>
      <c r="E259" s="123"/>
      <c r="F259" s="12">
        <f>F260+F262+F265+F268</f>
        <v>0</v>
      </c>
      <c r="G259" s="12">
        <f>G260+G262+G265+G268</f>
        <v>0</v>
      </c>
      <c r="H259" s="12">
        <f>H260+H262+H265+H268</f>
        <v>0</v>
      </c>
    </row>
    <row r="260" spans="1:8" hidden="1">
      <c r="A260" s="30"/>
      <c r="B260" s="16"/>
      <c r="C260" s="16"/>
      <c r="D260" s="16"/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idden="1">
      <c r="A261" s="30"/>
      <c r="B261" s="16"/>
      <c r="C261" s="16"/>
      <c r="D261" s="16"/>
      <c r="E261" s="16"/>
      <c r="F261" s="17"/>
      <c r="G261" s="17">
        <f>F261+F261*0.05</f>
        <v>0</v>
      </c>
      <c r="H261" s="17">
        <f>G261+G261*0.05</f>
        <v>0</v>
      </c>
    </row>
    <row r="262" spans="1:8" hidden="1">
      <c r="A262" s="30"/>
      <c r="B262" s="16"/>
      <c r="C262" s="16"/>
      <c r="D262" s="16"/>
      <c r="E262" s="16"/>
      <c r="F262" s="17">
        <f t="shared" ref="F262:H263" si="25">F263</f>
        <v>0</v>
      </c>
      <c r="G262" s="17">
        <f t="shared" si="25"/>
        <v>0</v>
      </c>
      <c r="H262" s="17">
        <f t="shared" si="25"/>
        <v>0</v>
      </c>
    </row>
    <row r="263" spans="1:8" hidden="1">
      <c r="A263" s="35"/>
      <c r="B263" s="16"/>
      <c r="C263" s="16"/>
      <c r="D263" s="16"/>
      <c r="E263" s="16"/>
      <c r="F263" s="17">
        <f t="shared" si="25"/>
        <v>0</v>
      </c>
      <c r="G263" s="17">
        <f t="shared" si="25"/>
        <v>0</v>
      </c>
      <c r="H263" s="17">
        <f t="shared" si="25"/>
        <v>0</v>
      </c>
    </row>
    <row r="264" spans="1:8" hidden="1">
      <c r="A264" s="30"/>
      <c r="B264" s="16"/>
      <c r="C264" s="16"/>
      <c r="D264" s="16"/>
      <c r="E264" s="16"/>
      <c r="F264" s="17"/>
      <c r="G264" s="21">
        <f>F264+F264*0.05</f>
        <v>0</v>
      </c>
      <c r="H264" s="21">
        <f>G264+G264*0.05</f>
        <v>0</v>
      </c>
    </row>
    <row r="265" spans="1:8" hidden="1">
      <c r="A265" s="30"/>
      <c r="B265" s="16"/>
      <c r="C265" s="16"/>
      <c r="D265" s="16"/>
      <c r="E265" s="16"/>
      <c r="F265" s="17">
        <f t="shared" ref="F265:H266" si="26">F266</f>
        <v>0</v>
      </c>
      <c r="G265" s="17">
        <f t="shared" si="26"/>
        <v>0</v>
      </c>
      <c r="H265" s="17">
        <f t="shared" si="26"/>
        <v>0</v>
      </c>
    </row>
    <row r="266" spans="1:8" hidden="1">
      <c r="A266" s="35"/>
      <c r="B266" s="16"/>
      <c r="C266" s="16"/>
      <c r="D266" s="16"/>
      <c r="E266" s="16"/>
      <c r="F266" s="17">
        <f t="shared" si="26"/>
        <v>0</v>
      </c>
      <c r="G266" s="17">
        <f t="shared" si="26"/>
        <v>0</v>
      </c>
      <c r="H266" s="17">
        <f t="shared" si="26"/>
        <v>0</v>
      </c>
    </row>
    <row r="267" spans="1:8" hidden="1">
      <c r="A267" s="30"/>
      <c r="B267" s="16"/>
      <c r="C267" s="16"/>
      <c r="D267" s="16"/>
      <c r="E267" s="16"/>
      <c r="F267" s="17"/>
      <c r="G267" s="21">
        <f>F267+F267*0.05</f>
        <v>0</v>
      </c>
      <c r="H267" s="21">
        <f>G267+G267*0.05</f>
        <v>0</v>
      </c>
    </row>
    <row r="268" spans="1:8" hidden="1">
      <c r="A268" s="30"/>
      <c r="B268" s="16"/>
      <c r="C268" s="16"/>
      <c r="D268" s="16"/>
      <c r="E268" s="16"/>
      <c r="F268" s="17">
        <f t="shared" ref="F268:H269" si="27">F269</f>
        <v>0</v>
      </c>
      <c r="G268" s="17">
        <f t="shared" si="27"/>
        <v>0</v>
      </c>
      <c r="H268" s="17">
        <f t="shared" si="27"/>
        <v>0</v>
      </c>
    </row>
    <row r="269" spans="1:8" hidden="1">
      <c r="A269" s="35"/>
      <c r="B269" s="16"/>
      <c r="C269" s="16"/>
      <c r="D269" s="16"/>
      <c r="E269" s="16"/>
      <c r="F269" s="17">
        <f t="shared" si="27"/>
        <v>0</v>
      </c>
      <c r="G269" s="17">
        <f t="shared" si="27"/>
        <v>0</v>
      </c>
      <c r="H269" s="17">
        <f t="shared" si="27"/>
        <v>0</v>
      </c>
    </row>
    <row r="270" spans="1:8" hidden="1">
      <c r="A270" s="30"/>
      <c r="B270" s="16"/>
      <c r="C270" s="16"/>
      <c r="D270" s="16"/>
      <c r="E270" s="16"/>
      <c r="F270" s="17"/>
      <c r="G270" s="21">
        <f>F270+F270*0.05</f>
        <v>0</v>
      </c>
      <c r="H270" s="21">
        <f>G270+G270*0.05</f>
        <v>0</v>
      </c>
    </row>
    <row r="271" spans="1:8" s="13" customFormat="1">
      <c r="A271" s="11" t="s">
        <v>184</v>
      </c>
      <c r="B271" s="123"/>
      <c r="C271" s="123" t="s">
        <v>185</v>
      </c>
      <c r="D271" s="123"/>
      <c r="E271" s="123"/>
      <c r="F271" s="12">
        <f t="shared" ref="F271:H272" si="28">F272</f>
        <v>9740.1999999999989</v>
      </c>
      <c r="G271" s="12">
        <f t="shared" si="28"/>
        <v>3017.9</v>
      </c>
      <c r="H271" s="12">
        <f t="shared" si="28"/>
        <v>1863.1</v>
      </c>
    </row>
    <row r="272" spans="1:8" s="13" customFormat="1">
      <c r="A272" s="42" t="s">
        <v>186</v>
      </c>
      <c r="B272" s="123"/>
      <c r="C272" s="123" t="s">
        <v>187</v>
      </c>
      <c r="D272" s="123"/>
      <c r="E272" s="123"/>
      <c r="F272" s="12">
        <f>F273</f>
        <v>9740.1999999999989</v>
      </c>
      <c r="G272" s="12">
        <f t="shared" si="28"/>
        <v>3017.9</v>
      </c>
      <c r="H272" s="12">
        <f t="shared" si="28"/>
        <v>1863.1</v>
      </c>
    </row>
    <row r="273" spans="1:8" s="13" customFormat="1" ht="69" customHeight="1">
      <c r="A273" s="43" t="s">
        <v>241</v>
      </c>
      <c r="B273" s="123"/>
      <c r="C273" s="123" t="s">
        <v>187</v>
      </c>
      <c r="D273" s="123" t="s">
        <v>188</v>
      </c>
      <c r="E273" s="123"/>
      <c r="F273" s="12">
        <f>F275</f>
        <v>9740.1999999999989</v>
      </c>
      <c r="G273" s="12">
        <f>G275</f>
        <v>3017.9</v>
      </c>
      <c r="H273" s="12">
        <f>H275</f>
        <v>1863.1</v>
      </c>
    </row>
    <row r="274" spans="1:8" s="13" customFormat="1" ht="33" customHeight="1">
      <c r="A274" s="43" t="s">
        <v>297</v>
      </c>
      <c r="B274" s="123"/>
      <c r="C274" s="123" t="s">
        <v>187</v>
      </c>
      <c r="D274" s="123" t="s">
        <v>314</v>
      </c>
      <c r="E274" s="123"/>
      <c r="F274" s="12">
        <v>9691.9</v>
      </c>
      <c r="G274" s="12">
        <v>3017.9</v>
      </c>
      <c r="H274" s="12">
        <v>1863.1</v>
      </c>
    </row>
    <row r="275" spans="1:8" s="13" customFormat="1" ht="66">
      <c r="A275" s="42" t="s">
        <v>247</v>
      </c>
      <c r="B275" s="123"/>
      <c r="C275" s="123" t="s">
        <v>187</v>
      </c>
      <c r="D275" s="123" t="s">
        <v>248</v>
      </c>
      <c r="E275" s="123"/>
      <c r="F275" s="12">
        <f>F276+F278+F280+F282+F284</f>
        <v>9740.1999999999989</v>
      </c>
      <c r="G275" s="12">
        <f>G276+G278+G287+G280</f>
        <v>3017.9</v>
      </c>
      <c r="H275" s="12">
        <f>H276+H278+H287+H280</f>
        <v>1863.1</v>
      </c>
    </row>
    <row r="276" spans="1:8" s="13" customFormat="1" ht="39.6">
      <c r="A276" s="30" t="s">
        <v>189</v>
      </c>
      <c r="B276" s="16"/>
      <c r="C276" s="16" t="s">
        <v>187</v>
      </c>
      <c r="D276" s="16" t="s">
        <v>249</v>
      </c>
      <c r="E276" s="16"/>
      <c r="F276" s="17">
        <f>F277</f>
        <v>1369.3</v>
      </c>
      <c r="G276" s="17">
        <f>G277</f>
        <v>2500</v>
      </c>
      <c r="H276" s="17">
        <f>H277</f>
        <v>1345.2</v>
      </c>
    </row>
    <row r="277" spans="1:8" ht="41.4">
      <c r="A277" s="18" t="s">
        <v>190</v>
      </c>
      <c r="B277" s="16" t="s">
        <v>191</v>
      </c>
      <c r="C277" s="16" t="s">
        <v>187</v>
      </c>
      <c r="D277" s="16" t="s">
        <v>249</v>
      </c>
      <c r="E277" s="16" t="s">
        <v>192</v>
      </c>
      <c r="F277" s="17">
        <v>1369.3</v>
      </c>
      <c r="G277" s="17">
        <v>2500</v>
      </c>
      <c r="H277" s="17">
        <v>1345.2</v>
      </c>
    </row>
    <row r="278" spans="1:8" ht="39.6" hidden="1">
      <c r="A278" s="30" t="s">
        <v>193</v>
      </c>
      <c r="B278" s="16"/>
      <c r="C278" s="16" t="s">
        <v>187</v>
      </c>
      <c r="D278" s="9" t="s">
        <v>194</v>
      </c>
      <c r="E278" s="16"/>
      <c r="F278" s="17">
        <f>F279</f>
        <v>0</v>
      </c>
      <c r="G278" s="17">
        <f>G279</f>
        <v>0</v>
      </c>
      <c r="H278" s="17">
        <f>H279</f>
        <v>0</v>
      </c>
    </row>
    <row r="279" spans="1:8" ht="41.4" hidden="1">
      <c r="A279" s="18" t="s">
        <v>190</v>
      </c>
      <c r="B279" s="16"/>
      <c r="C279" s="16" t="s">
        <v>187</v>
      </c>
      <c r="D279" s="9" t="s">
        <v>194</v>
      </c>
      <c r="E279" s="16" t="s">
        <v>192</v>
      </c>
      <c r="F279" s="17"/>
      <c r="G279" s="17">
        <f>F279+F279*0.05</f>
        <v>0</v>
      </c>
      <c r="H279" s="17">
        <f>G279+G279*0.05</f>
        <v>0</v>
      </c>
    </row>
    <row r="280" spans="1:8" ht="39.6">
      <c r="A280" s="30" t="s">
        <v>193</v>
      </c>
      <c r="B280" s="16"/>
      <c r="C280" s="16" t="s">
        <v>187</v>
      </c>
      <c r="D280" s="16" t="s">
        <v>250</v>
      </c>
      <c r="E280" s="16"/>
      <c r="F280" s="17">
        <f>F281</f>
        <v>1132.4000000000001</v>
      </c>
      <c r="G280" s="17">
        <f>G281</f>
        <v>517.9</v>
      </c>
      <c r="H280" s="17">
        <f>H281</f>
        <v>517.9</v>
      </c>
    </row>
    <row r="281" spans="1:8" ht="63" customHeight="1">
      <c r="A281" s="18" t="s">
        <v>190</v>
      </c>
      <c r="B281" s="16"/>
      <c r="C281" s="16" t="s">
        <v>187</v>
      </c>
      <c r="D281" s="16" t="s">
        <v>250</v>
      </c>
      <c r="E281" s="16" t="s">
        <v>192</v>
      </c>
      <c r="F281" s="17">
        <v>1132.4000000000001</v>
      </c>
      <c r="G281" s="17">
        <v>517.9</v>
      </c>
      <c r="H281" s="17">
        <v>517.9</v>
      </c>
    </row>
    <row r="282" spans="1:8" ht="63" customHeight="1">
      <c r="A282" s="18" t="s">
        <v>328</v>
      </c>
      <c r="B282" s="16"/>
      <c r="C282" s="16" t="s">
        <v>187</v>
      </c>
      <c r="D282" s="16" t="s">
        <v>329</v>
      </c>
      <c r="E282" s="16"/>
      <c r="F282" s="17">
        <v>6306.7</v>
      </c>
      <c r="G282" s="17">
        <v>0</v>
      </c>
      <c r="H282" s="17">
        <v>0</v>
      </c>
    </row>
    <row r="283" spans="1:8" ht="49.2" customHeight="1">
      <c r="A283" s="18" t="s">
        <v>190</v>
      </c>
      <c r="B283" s="16"/>
      <c r="C283" s="16" t="s">
        <v>187</v>
      </c>
      <c r="D283" s="16" t="s">
        <v>329</v>
      </c>
      <c r="E283" s="16" t="s">
        <v>151</v>
      </c>
      <c r="F283" s="17">
        <v>6306.7</v>
      </c>
      <c r="G283" s="17">
        <v>0</v>
      </c>
      <c r="H283" s="17">
        <v>0</v>
      </c>
    </row>
    <row r="284" spans="1:8" ht="38.4" customHeight="1">
      <c r="A284" s="18" t="s">
        <v>331</v>
      </c>
      <c r="B284" s="16"/>
      <c r="C284" s="16"/>
      <c r="D284" s="16" t="s">
        <v>330</v>
      </c>
      <c r="E284" s="16"/>
      <c r="F284" s="17">
        <v>931.8</v>
      </c>
      <c r="G284" s="17">
        <v>0</v>
      </c>
      <c r="H284" s="17">
        <v>0</v>
      </c>
    </row>
    <row r="285" spans="1:8" ht="58.2" customHeight="1">
      <c r="A285" s="18" t="s">
        <v>190</v>
      </c>
      <c r="B285" s="16"/>
      <c r="C285" s="16" t="s">
        <v>187</v>
      </c>
      <c r="D285" s="16" t="s">
        <v>330</v>
      </c>
      <c r="E285" s="16" t="s">
        <v>192</v>
      </c>
      <c r="F285" s="17">
        <v>931.8</v>
      </c>
      <c r="G285" s="17">
        <v>0</v>
      </c>
      <c r="H285" s="17">
        <v>0</v>
      </c>
    </row>
    <row r="286" spans="1:8" ht="27.6" customHeight="1">
      <c r="A286" s="105" t="s">
        <v>292</v>
      </c>
      <c r="B286" s="106"/>
      <c r="C286" s="106" t="s">
        <v>290</v>
      </c>
      <c r="D286" s="106"/>
      <c r="E286" s="106"/>
      <c r="F286" s="107">
        <v>80</v>
      </c>
      <c r="G286" s="107">
        <v>0</v>
      </c>
      <c r="H286" s="107">
        <v>0</v>
      </c>
    </row>
    <row r="287" spans="1:8" ht="46.2" customHeight="1">
      <c r="A287" s="30" t="s">
        <v>289</v>
      </c>
      <c r="B287" s="16"/>
      <c r="C287" s="16" t="s">
        <v>290</v>
      </c>
      <c r="D287" s="16" t="s">
        <v>291</v>
      </c>
      <c r="E287" s="16"/>
      <c r="F287" s="17">
        <f>F288</f>
        <v>40</v>
      </c>
      <c r="G287" s="17">
        <f>G288</f>
        <v>0</v>
      </c>
      <c r="H287" s="17">
        <f>H288</f>
        <v>0</v>
      </c>
    </row>
    <row r="288" spans="1:8" ht="49.8" customHeight="1">
      <c r="A288" s="18" t="s">
        <v>190</v>
      </c>
      <c r="B288" s="16"/>
      <c r="C288" s="16" t="s">
        <v>290</v>
      </c>
      <c r="D288" s="16" t="s">
        <v>291</v>
      </c>
      <c r="E288" s="16" t="s">
        <v>192</v>
      </c>
      <c r="F288" s="17">
        <v>40</v>
      </c>
      <c r="G288" s="17">
        <v>0</v>
      </c>
      <c r="H288" s="17">
        <f>G288+G288*0.05</f>
        <v>0</v>
      </c>
    </row>
    <row r="289" spans="1:8" ht="76.8" customHeight="1">
      <c r="A289" s="18" t="s">
        <v>318</v>
      </c>
      <c r="B289" s="16"/>
      <c r="C289" s="16" t="s">
        <v>290</v>
      </c>
      <c r="D289" s="16" t="s">
        <v>322</v>
      </c>
      <c r="E289" s="16"/>
      <c r="F289" s="17">
        <f>F290</f>
        <v>40</v>
      </c>
      <c r="G289" s="17">
        <f>G290</f>
        <v>0</v>
      </c>
      <c r="H289" s="17">
        <f>H290</f>
        <v>0</v>
      </c>
    </row>
    <row r="290" spans="1:8" ht="42.6" customHeight="1">
      <c r="A290" s="18" t="s">
        <v>190</v>
      </c>
      <c r="B290" s="16"/>
      <c r="C290" s="16" t="s">
        <v>290</v>
      </c>
      <c r="D290" s="16" t="s">
        <v>322</v>
      </c>
      <c r="E290" s="16" t="s">
        <v>192</v>
      </c>
      <c r="F290" s="17">
        <v>40</v>
      </c>
      <c r="G290" s="17">
        <v>0</v>
      </c>
      <c r="H290" s="17">
        <f>G290+G290*0.05</f>
        <v>0</v>
      </c>
    </row>
    <row r="291" spans="1:8" ht="0.6" customHeight="1">
      <c r="A291" s="18"/>
      <c r="B291" s="16"/>
      <c r="C291" s="16"/>
      <c r="D291" s="16"/>
      <c r="E291" s="16"/>
      <c r="F291" s="17"/>
      <c r="G291" s="17"/>
      <c r="H291" s="17"/>
    </row>
    <row r="292" spans="1:8">
      <c r="A292" s="11" t="s">
        <v>196</v>
      </c>
      <c r="B292" s="123"/>
      <c r="C292" s="123" t="s">
        <v>197</v>
      </c>
      <c r="D292" s="123"/>
      <c r="E292" s="123"/>
      <c r="F292" s="12">
        <f>F293+F299</f>
        <v>2739.8</v>
      </c>
      <c r="G292" s="12">
        <f>G293+G299</f>
        <v>2437.6</v>
      </c>
      <c r="H292" s="12">
        <f>H293+H300</f>
        <v>3709.3</v>
      </c>
    </row>
    <row r="293" spans="1:8">
      <c r="A293" s="42" t="s">
        <v>198</v>
      </c>
      <c r="B293" s="123"/>
      <c r="C293" s="123" t="s">
        <v>199</v>
      </c>
      <c r="D293" s="123"/>
      <c r="E293" s="123"/>
      <c r="F293" s="12">
        <f t="shared" ref="F293:H294" si="29">F294</f>
        <v>850</v>
      </c>
      <c r="G293" s="12">
        <f>G294</f>
        <v>860</v>
      </c>
      <c r="H293" s="12">
        <f t="shared" si="29"/>
        <v>870</v>
      </c>
    </row>
    <row r="294" spans="1:8" ht="26.4">
      <c r="A294" s="11" t="s">
        <v>77</v>
      </c>
      <c r="B294" s="123"/>
      <c r="C294" s="123" t="s">
        <v>199</v>
      </c>
      <c r="D294" s="123" t="s">
        <v>53</v>
      </c>
      <c r="E294" s="123"/>
      <c r="F294" s="12">
        <f t="shared" si="29"/>
        <v>850</v>
      </c>
      <c r="G294" s="12">
        <f t="shared" si="29"/>
        <v>860</v>
      </c>
      <c r="H294" s="12">
        <f t="shared" si="29"/>
        <v>870</v>
      </c>
    </row>
    <row r="295" spans="1:8" ht="26.4">
      <c r="A295" s="11" t="s">
        <v>20</v>
      </c>
      <c r="B295" s="123"/>
      <c r="C295" s="123" t="s">
        <v>199</v>
      </c>
      <c r="D295" s="123" t="s">
        <v>78</v>
      </c>
      <c r="E295" s="123"/>
      <c r="F295" s="12">
        <f t="shared" ref="F295:H296" si="30">F297</f>
        <v>850</v>
      </c>
      <c r="G295" s="12">
        <f t="shared" si="30"/>
        <v>860</v>
      </c>
      <c r="H295" s="12">
        <f t="shared" si="30"/>
        <v>870</v>
      </c>
    </row>
    <row r="296" spans="1:8" ht="26.4">
      <c r="A296" s="11" t="s">
        <v>20</v>
      </c>
      <c r="B296" s="123"/>
      <c r="C296" s="123" t="s">
        <v>199</v>
      </c>
      <c r="D296" s="123" t="s">
        <v>79</v>
      </c>
      <c r="E296" s="123"/>
      <c r="F296" s="12">
        <f t="shared" si="30"/>
        <v>850</v>
      </c>
      <c r="G296" s="12">
        <f t="shared" si="30"/>
        <v>860</v>
      </c>
      <c r="H296" s="12">
        <f t="shared" si="30"/>
        <v>870</v>
      </c>
    </row>
    <row r="297" spans="1:8" ht="26.4">
      <c r="A297" s="19" t="s">
        <v>200</v>
      </c>
      <c r="B297" s="16"/>
      <c r="C297" s="16" t="s">
        <v>199</v>
      </c>
      <c r="D297" s="16" t="s">
        <v>201</v>
      </c>
      <c r="E297" s="16"/>
      <c r="F297" s="17">
        <f>F298</f>
        <v>850</v>
      </c>
      <c r="G297" s="17">
        <f>G298</f>
        <v>860</v>
      </c>
      <c r="H297" s="17">
        <f>H298</f>
        <v>870</v>
      </c>
    </row>
    <row r="298" spans="1:8" ht="31.5" customHeight="1">
      <c r="A298" s="20" t="s">
        <v>202</v>
      </c>
      <c r="B298" s="16"/>
      <c r="C298" s="16" t="s">
        <v>199</v>
      </c>
      <c r="D298" s="16" t="s">
        <v>201</v>
      </c>
      <c r="E298" s="16" t="s">
        <v>203</v>
      </c>
      <c r="F298" s="17">
        <v>850</v>
      </c>
      <c r="G298" s="17">
        <v>860</v>
      </c>
      <c r="H298" s="17">
        <v>870</v>
      </c>
    </row>
    <row r="299" spans="1:8" ht="27" customHeight="1">
      <c r="A299" s="11" t="s">
        <v>204</v>
      </c>
      <c r="B299" s="123"/>
      <c r="C299" s="123" t="s">
        <v>279</v>
      </c>
      <c r="D299" s="123"/>
      <c r="E299" s="123"/>
      <c r="F299" s="12">
        <f t="shared" ref="F299:H304" si="31">F300</f>
        <v>1889.8</v>
      </c>
      <c r="G299" s="12">
        <f t="shared" si="31"/>
        <v>1577.6</v>
      </c>
      <c r="H299" s="12">
        <f t="shared" si="31"/>
        <v>2839.3</v>
      </c>
    </row>
    <row r="300" spans="1:8" ht="81" customHeight="1">
      <c r="A300" s="78" t="s">
        <v>280</v>
      </c>
      <c r="B300" s="123"/>
      <c r="C300" s="41" t="s">
        <v>279</v>
      </c>
      <c r="D300" s="41" t="s">
        <v>233</v>
      </c>
      <c r="E300" s="123"/>
      <c r="F300" s="12">
        <f t="shared" si="31"/>
        <v>1889.8</v>
      </c>
      <c r="G300" s="53">
        <f t="shared" si="31"/>
        <v>1577.6</v>
      </c>
      <c r="H300" s="12">
        <f t="shared" si="31"/>
        <v>2839.3</v>
      </c>
    </row>
    <row r="301" spans="1:8" ht="86.4" hidden="1" customHeight="1">
      <c r="A301" s="74" t="s">
        <v>232</v>
      </c>
      <c r="B301" s="75"/>
      <c r="C301" s="75"/>
      <c r="D301" s="75"/>
      <c r="E301" s="75"/>
      <c r="F301" s="76">
        <f>F303</f>
        <v>1889.8</v>
      </c>
      <c r="G301" s="98">
        <f>G303</f>
        <v>1577.6</v>
      </c>
      <c r="H301" s="76">
        <f>H303</f>
        <v>2839.3</v>
      </c>
    </row>
    <row r="302" spans="1:8" ht="38.4" customHeight="1">
      <c r="A302" s="11" t="s">
        <v>297</v>
      </c>
      <c r="B302" s="123"/>
      <c r="C302" s="123" t="s">
        <v>279</v>
      </c>
      <c r="D302" s="41" t="s">
        <v>315</v>
      </c>
      <c r="E302" s="123"/>
      <c r="F302" s="12">
        <v>1889.8</v>
      </c>
      <c r="G302" s="53">
        <v>1577.6</v>
      </c>
      <c r="H302" s="12">
        <v>2839.3</v>
      </c>
    </row>
    <row r="303" spans="1:8" ht="118.2" customHeight="1">
      <c r="A303" s="77" t="s">
        <v>245</v>
      </c>
      <c r="B303" s="123"/>
      <c r="C303" s="41" t="s">
        <v>279</v>
      </c>
      <c r="D303" s="41" t="s">
        <v>324</v>
      </c>
      <c r="E303" s="123"/>
      <c r="F303" s="12">
        <f t="shared" si="31"/>
        <v>1889.8</v>
      </c>
      <c r="G303" s="53">
        <f t="shared" si="31"/>
        <v>1577.6</v>
      </c>
      <c r="H303" s="12">
        <f t="shared" si="31"/>
        <v>2839.3</v>
      </c>
    </row>
    <row r="304" spans="1:8" ht="48" customHeight="1">
      <c r="A304" s="19" t="s">
        <v>231</v>
      </c>
      <c r="B304" s="16"/>
      <c r="C304" s="41" t="s">
        <v>279</v>
      </c>
      <c r="D304" s="41" t="s">
        <v>246</v>
      </c>
      <c r="E304" s="16"/>
      <c r="F304" s="17">
        <f t="shared" si="31"/>
        <v>1889.8</v>
      </c>
      <c r="G304" s="17">
        <f t="shared" si="31"/>
        <v>1577.6</v>
      </c>
      <c r="H304" s="17">
        <f t="shared" si="31"/>
        <v>2839.3</v>
      </c>
    </row>
    <row r="305" spans="1:8" ht="43.8" customHeight="1">
      <c r="A305" s="19" t="s">
        <v>230</v>
      </c>
      <c r="B305" s="16"/>
      <c r="C305" s="41" t="s">
        <v>279</v>
      </c>
      <c r="D305" s="41" t="s">
        <v>246</v>
      </c>
      <c r="E305" s="16" t="s">
        <v>203</v>
      </c>
      <c r="F305" s="17">
        <v>1889.8</v>
      </c>
      <c r="G305" s="17">
        <v>1577.6</v>
      </c>
      <c r="H305" s="17">
        <v>2839.3</v>
      </c>
    </row>
    <row r="306" spans="1:8">
      <c r="A306" s="11" t="s">
        <v>205</v>
      </c>
      <c r="B306" s="123"/>
      <c r="C306" s="123" t="s">
        <v>206</v>
      </c>
      <c r="D306" s="123"/>
      <c r="E306" s="123"/>
      <c r="F306" s="12">
        <f>F307</f>
        <v>2600</v>
      </c>
      <c r="G306" s="12">
        <f>G307</f>
        <v>1392.4</v>
      </c>
      <c r="H306" s="12">
        <f>H307</f>
        <v>1500</v>
      </c>
    </row>
    <row r="307" spans="1:8">
      <c r="A307" s="42" t="s">
        <v>207</v>
      </c>
      <c r="B307" s="123"/>
      <c r="C307" s="123" t="s">
        <v>208</v>
      </c>
      <c r="D307" s="123"/>
      <c r="E307" s="123"/>
      <c r="F307" s="12">
        <f>F314</f>
        <v>2600</v>
      </c>
      <c r="G307" s="12">
        <f>G308+G320</f>
        <v>1392.4</v>
      </c>
      <c r="H307" s="12">
        <f>H308+H320</f>
        <v>1500</v>
      </c>
    </row>
    <row r="308" spans="1:8" s="13" customFormat="1" ht="0.75" customHeight="1">
      <c r="A308" s="43" t="s">
        <v>209</v>
      </c>
      <c r="B308" s="123"/>
      <c r="C308" s="123" t="s">
        <v>208</v>
      </c>
      <c r="D308" s="123" t="s">
        <v>210</v>
      </c>
      <c r="E308" s="123"/>
      <c r="F308" s="12">
        <f>F309</f>
        <v>0</v>
      </c>
      <c r="G308" s="12">
        <f>G309</f>
        <v>0</v>
      </c>
      <c r="H308" s="12">
        <f>H309</f>
        <v>0</v>
      </c>
    </row>
    <row r="309" spans="1:8" s="13" customFormat="1" ht="39.6" hidden="1">
      <c r="A309" s="42" t="s">
        <v>211</v>
      </c>
      <c r="B309" s="123"/>
      <c r="C309" s="123" t="s">
        <v>208</v>
      </c>
      <c r="D309" s="123" t="s">
        <v>212</v>
      </c>
      <c r="E309" s="123"/>
      <c r="F309" s="12">
        <f>F310+F312</f>
        <v>0</v>
      </c>
      <c r="G309" s="12">
        <f>G310+G312</f>
        <v>0</v>
      </c>
      <c r="H309" s="12">
        <f>H310+H312</f>
        <v>0</v>
      </c>
    </row>
    <row r="310" spans="1:8" s="13" customFormat="1" ht="39.6" hidden="1">
      <c r="A310" s="30" t="s">
        <v>213</v>
      </c>
      <c r="B310" s="16"/>
      <c r="C310" s="16" t="s">
        <v>208</v>
      </c>
      <c r="D310" s="16" t="s">
        <v>214</v>
      </c>
      <c r="E310" s="16"/>
      <c r="F310" s="17">
        <f>F311</f>
        <v>0</v>
      </c>
      <c r="G310" s="17">
        <f>G311</f>
        <v>0</v>
      </c>
      <c r="H310" s="17">
        <f>H311</f>
        <v>0</v>
      </c>
    </row>
    <row r="311" spans="1:8" ht="27.6" hidden="1">
      <c r="A311" s="18" t="s">
        <v>23</v>
      </c>
      <c r="B311" s="16"/>
      <c r="C311" s="16" t="s">
        <v>208</v>
      </c>
      <c r="D311" s="16" t="s">
        <v>214</v>
      </c>
      <c r="E311" s="16" t="s">
        <v>24</v>
      </c>
      <c r="F311" s="17"/>
      <c r="G311" s="17">
        <f>F311+F311*0.05</f>
        <v>0</v>
      </c>
      <c r="H311" s="17">
        <f>G311+G311*0.05</f>
        <v>0</v>
      </c>
    </row>
    <row r="312" spans="1:8" ht="52.8" hidden="1">
      <c r="A312" s="30" t="s">
        <v>195</v>
      </c>
      <c r="B312" s="16"/>
      <c r="C312" s="16" t="s">
        <v>208</v>
      </c>
      <c r="D312" s="16" t="s">
        <v>215</v>
      </c>
      <c r="E312" s="16"/>
      <c r="F312" s="17">
        <f>F313</f>
        <v>0</v>
      </c>
      <c r="G312" s="17">
        <f>G313</f>
        <v>0</v>
      </c>
      <c r="H312" s="17">
        <f>H313</f>
        <v>0</v>
      </c>
    </row>
    <row r="313" spans="1:8" ht="39.6" hidden="1">
      <c r="A313" s="30" t="s">
        <v>216</v>
      </c>
      <c r="B313" s="16"/>
      <c r="C313" s="16" t="s">
        <v>208</v>
      </c>
      <c r="D313" s="16" t="s">
        <v>215</v>
      </c>
      <c r="E313" s="16" t="s">
        <v>24</v>
      </c>
      <c r="F313" s="17"/>
      <c r="G313" s="17">
        <f>F313+F313*0.05</f>
        <v>0</v>
      </c>
      <c r="H313" s="17">
        <f>G313+G313*0.05</f>
        <v>0</v>
      </c>
    </row>
    <row r="314" spans="1:8" ht="26.4">
      <c r="A314" s="11" t="s">
        <v>77</v>
      </c>
      <c r="B314" s="123"/>
      <c r="C314" s="123" t="s">
        <v>208</v>
      </c>
      <c r="D314" s="123" t="s">
        <v>53</v>
      </c>
      <c r="E314" s="123"/>
      <c r="F314" s="12">
        <f>F315</f>
        <v>2600</v>
      </c>
      <c r="G314" s="12">
        <f>G315</f>
        <v>1392.4</v>
      </c>
      <c r="H314" s="12">
        <f>H315</f>
        <v>1500</v>
      </c>
    </row>
    <row r="315" spans="1:8" ht="25.2" customHeight="1">
      <c r="A315" s="11" t="s">
        <v>20</v>
      </c>
      <c r="B315" s="123"/>
      <c r="C315" s="123" t="s">
        <v>208</v>
      </c>
      <c r="D315" s="123" t="s">
        <v>78</v>
      </c>
      <c r="E315" s="123"/>
      <c r="F315" s="12">
        <f>F318+F320+F322</f>
        <v>2600</v>
      </c>
      <c r="G315" s="12">
        <f>G318+G320+G316</f>
        <v>1392.4</v>
      </c>
      <c r="H315" s="12">
        <f>H318+H320+H316</f>
        <v>1500</v>
      </c>
    </row>
    <row r="316" spans="1:8" ht="0.75" hidden="1" customHeight="1">
      <c r="A316" s="30"/>
      <c r="B316" s="123"/>
      <c r="C316" s="16"/>
      <c r="D316" s="16"/>
      <c r="E316" s="16"/>
      <c r="F316" s="12">
        <f>F317</f>
        <v>0</v>
      </c>
      <c r="G316" s="12">
        <f>G317</f>
        <v>0</v>
      </c>
      <c r="H316" s="12">
        <f>H317</f>
        <v>0</v>
      </c>
    </row>
    <row r="317" spans="1:8" ht="54" hidden="1" customHeight="1">
      <c r="A317" s="97" t="s">
        <v>283</v>
      </c>
      <c r="B317" s="123"/>
      <c r="C317" s="16" t="s">
        <v>208</v>
      </c>
      <c r="D317" s="16" t="s">
        <v>217</v>
      </c>
      <c r="E317" s="16"/>
      <c r="F317" s="17">
        <v>0</v>
      </c>
      <c r="G317" s="17">
        <v>0</v>
      </c>
      <c r="H317" s="17">
        <f>G317+G317*0.05</f>
        <v>0</v>
      </c>
    </row>
    <row r="318" spans="1:8" ht="35.4" hidden="1" customHeight="1">
      <c r="A318" s="49" t="s">
        <v>23</v>
      </c>
      <c r="B318" s="16"/>
      <c r="C318" s="16" t="s">
        <v>208</v>
      </c>
      <c r="D318" s="16" t="s">
        <v>217</v>
      </c>
      <c r="E318" s="16" t="s">
        <v>43</v>
      </c>
      <c r="F318" s="17">
        <v>0</v>
      </c>
      <c r="G318" s="17">
        <f>G319</f>
        <v>0</v>
      </c>
      <c r="H318" s="17">
        <f>H319</f>
        <v>0</v>
      </c>
    </row>
    <row r="319" spans="1:8" ht="37.200000000000003" hidden="1" customHeight="1">
      <c r="A319" s="103"/>
      <c r="B319" s="102"/>
      <c r="C319" s="102"/>
      <c r="D319" s="102"/>
      <c r="E319" s="102"/>
      <c r="F319" s="79"/>
      <c r="G319" s="17">
        <f>F319+F319*0.05</f>
        <v>0</v>
      </c>
      <c r="H319" s="17">
        <f>G319+G319*0.05</f>
        <v>0</v>
      </c>
    </row>
    <row r="320" spans="1:8" ht="42" customHeight="1">
      <c r="A320" s="30" t="s">
        <v>189</v>
      </c>
      <c r="B320" s="16"/>
      <c r="C320" s="16" t="s">
        <v>208</v>
      </c>
      <c r="D320" s="16" t="s">
        <v>217</v>
      </c>
      <c r="E320" s="16"/>
      <c r="F320" s="17">
        <v>600</v>
      </c>
      <c r="G320" s="17">
        <f>G321</f>
        <v>1392.4</v>
      </c>
      <c r="H320" s="17">
        <f>H321</f>
        <v>1500</v>
      </c>
    </row>
    <row r="321" spans="1:8" ht="44.4" customHeight="1">
      <c r="A321" s="49" t="s">
        <v>190</v>
      </c>
      <c r="B321" s="16"/>
      <c r="C321" s="16" t="s">
        <v>208</v>
      </c>
      <c r="D321" s="16" t="s">
        <v>217</v>
      </c>
      <c r="E321" s="16" t="s">
        <v>192</v>
      </c>
      <c r="F321" s="17">
        <v>600</v>
      </c>
      <c r="G321" s="17">
        <v>1392.4</v>
      </c>
      <c r="H321" s="17">
        <v>1500</v>
      </c>
    </row>
    <row r="322" spans="1:8" ht="61.8" customHeight="1">
      <c r="A322" s="50" t="s">
        <v>222</v>
      </c>
      <c r="B322" s="16"/>
      <c r="C322" s="16" t="s">
        <v>208</v>
      </c>
      <c r="D322" s="48" t="s">
        <v>235</v>
      </c>
      <c r="E322" s="16"/>
      <c r="F322" s="17">
        <v>2000</v>
      </c>
      <c r="G322" s="17">
        <v>0</v>
      </c>
      <c r="H322" s="17">
        <v>0</v>
      </c>
    </row>
    <row r="323" spans="1:8" ht="66.599999999999994" customHeight="1">
      <c r="A323" s="51" t="s">
        <v>223</v>
      </c>
      <c r="B323" s="41"/>
      <c r="C323" s="41" t="s">
        <v>208</v>
      </c>
      <c r="D323" s="122" t="s">
        <v>235</v>
      </c>
      <c r="E323" s="41" t="s">
        <v>192</v>
      </c>
      <c r="F323" s="53">
        <v>2000</v>
      </c>
      <c r="G323" s="17">
        <v>0</v>
      </c>
      <c r="H323" s="17">
        <v>0</v>
      </c>
    </row>
    <row r="324" spans="1:8">
      <c r="A324" s="49" t="s">
        <v>218</v>
      </c>
      <c r="B324" s="16"/>
      <c r="C324" s="16"/>
      <c r="D324" s="16"/>
      <c r="E324" s="16"/>
      <c r="F324" s="17"/>
      <c r="G324" s="17">
        <v>486.3</v>
      </c>
      <c r="H324" s="17">
        <v>859.1</v>
      </c>
    </row>
    <row r="325" spans="1:8">
      <c r="A325" s="11" t="s">
        <v>219</v>
      </c>
      <c r="B325" s="123"/>
      <c r="C325" s="123"/>
      <c r="D325" s="123"/>
      <c r="E325" s="123"/>
      <c r="F325" s="12">
        <f>F14</f>
        <v>47850.9</v>
      </c>
      <c r="G325" s="12">
        <f>G14</f>
        <v>18505.2</v>
      </c>
      <c r="H325" s="12">
        <f>H14</f>
        <v>19748.099999999999</v>
      </c>
    </row>
  </sheetData>
  <sheetProtection selectLockedCells="1" selectUnlockedCells="1"/>
  <autoFilter ref="A13:F32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Прил.9 Ведомств2023)</vt:lpstr>
      <vt:lpstr>'Прил.9 Ведомств2023)'!__xlnm._FilterDatabase</vt:lpstr>
      <vt:lpstr>'Прил.9 Ведомств2023)'!__xlnm._FilterDatabase_1</vt:lpstr>
      <vt:lpstr>'Прил.9 Ведомств2023)'!__xlnm.Print_Area</vt:lpstr>
      <vt:lpstr>'Прил.9 Ведомств2023)'!__xlnm.Print_Titles</vt:lpstr>
      <vt:lpstr>'Прил.9 Ведомств2023)'!Print_Titles_0</vt:lpstr>
      <vt:lpstr>'Прил.9 Ведомств2023)'!Print_Titles_0_0</vt:lpstr>
      <vt:lpstr>'Прил.9 Ведомств2023)'!Заголовки_для_печати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2023-05-19T13:19:04Z</cp:lastPrinted>
  <dcterms:created xsi:type="dcterms:W3CDTF">2019-11-11T13:37:51Z</dcterms:created>
  <dcterms:modified xsi:type="dcterms:W3CDTF">2023-05-19T13:21:27Z</dcterms:modified>
</cp:coreProperties>
</file>