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0" yWindow="-264" windowWidth="14820" windowHeight="9468" tabRatio="500"/>
  </bookViews>
  <sheets>
    <sheet name="Прил.8Ведомств2024г" sheetId="1" r:id="rId1"/>
  </sheets>
  <definedNames>
    <definedName name="__xlnm._FilterDatabase_1">#REF!</definedName>
    <definedName name="__xlnm._FilterDatabase_1_1">#REF!</definedName>
    <definedName name="_xlnm._FilterDatabase" localSheetId="0" hidden="1">Прил.8Ведомств2024г!$A$12:$F$351</definedName>
    <definedName name="_xlnm.Print_Titles" localSheetId="0">Прил.8Ведомств2024г!$9:$12</definedName>
    <definedName name="_xlnm.Print_Area" localSheetId="0">Прил.8Ведомств2024г!$A$1:$I$351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99" i="1"/>
  <c r="F198" s="1"/>
  <c r="F200"/>
  <c r="F201"/>
  <c r="F202"/>
  <c r="F222"/>
  <c r="F219" s="1"/>
  <c r="F216" s="1"/>
  <c r="F346"/>
  <c r="F180"/>
  <c r="F179" s="1"/>
  <c r="F178" s="1"/>
  <c r="F181"/>
  <c r="F182"/>
  <c r="G89"/>
  <c r="H89"/>
  <c r="G90"/>
  <c r="H90"/>
  <c r="G88"/>
  <c r="G87" s="1"/>
  <c r="G86" s="1"/>
  <c r="G83" s="1"/>
  <c r="F344"/>
  <c r="F329"/>
  <c r="F328" s="1"/>
  <c r="F327" s="1"/>
  <c r="F326" s="1"/>
  <c r="F317" s="1"/>
  <c r="F99"/>
  <c r="F98" s="1"/>
  <c r="F97" s="1"/>
  <c r="F96" s="1"/>
  <c r="F31"/>
  <c r="F30" s="1"/>
  <c r="F29" s="1"/>
  <c r="F57"/>
  <c r="F56" s="1"/>
  <c r="F55" s="1"/>
  <c r="F54" s="1"/>
  <c r="F286"/>
  <c r="G195"/>
  <c r="G194" s="1"/>
  <c r="G193" s="1"/>
  <c r="F195"/>
  <c r="F189"/>
  <c r="F284"/>
  <c r="F283" s="1"/>
  <c r="F72"/>
  <c r="F71" s="1"/>
  <c r="F70" s="1"/>
  <c r="F69" s="1"/>
  <c r="H346"/>
  <c r="G346"/>
  <c r="H345"/>
  <c r="H344" s="1"/>
  <c r="H340" s="1"/>
  <c r="H339" s="1"/>
  <c r="G344"/>
  <c r="H342"/>
  <c r="H341" s="1"/>
  <c r="G341"/>
  <c r="F341"/>
  <c r="G338"/>
  <c r="G337" s="1"/>
  <c r="F337"/>
  <c r="H336"/>
  <c r="H335" s="1"/>
  <c r="G336"/>
  <c r="G335"/>
  <c r="F335"/>
  <c r="F334" s="1"/>
  <c r="F333" s="1"/>
  <c r="H329"/>
  <c r="G329"/>
  <c r="G328" s="1"/>
  <c r="G326" s="1"/>
  <c r="G325" s="1"/>
  <c r="G324" s="1"/>
  <c r="H328"/>
  <c r="H326" s="1"/>
  <c r="H325" s="1"/>
  <c r="H324" s="1"/>
  <c r="H322"/>
  <c r="H320" s="1"/>
  <c r="H319" s="1"/>
  <c r="H318" s="1"/>
  <c r="G322"/>
  <c r="F322"/>
  <c r="F320" s="1"/>
  <c r="F319" s="1"/>
  <c r="F318" s="1"/>
  <c r="H321"/>
  <c r="G321"/>
  <c r="F321"/>
  <c r="G320"/>
  <c r="G319" s="1"/>
  <c r="G318" s="1"/>
  <c r="H314"/>
  <c r="H313"/>
  <c r="H312"/>
  <c r="H311" s="1"/>
  <c r="F306"/>
  <c r="H302"/>
  <c r="G302"/>
  <c r="F302"/>
  <c r="G301"/>
  <c r="H301" s="1"/>
  <c r="H300" s="1"/>
  <c r="F300"/>
  <c r="H298"/>
  <c r="G298"/>
  <c r="F298"/>
  <c r="H283"/>
  <c r="H282" s="1"/>
  <c r="H281" s="1"/>
  <c r="G282"/>
  <c r="G281" s="1"/>
  <c r="F281"/>
  <c r="G280"/>
  <c r="H280" s="1"/>
  <c r="H279" s="1"/>
  <c r="H278" s="1"/>
  <c r="G279"/>
  <c r="G278" s="1"/>
  <c r="F279"/>
  <c r="F278" s="1"/>
  <c r="G277"/>
  <c r="H277" s="1"/>
  <c r="H276" s="1"/>
  <c r="H275" s="1"/>
  <c r="F276"/>
  <c r="F275"/>
  <c r="G274"/>
  <c r="H274" s="1"/>
  <c r="H273" s="1"/>
  <c r="F273"/>
  <c r="G268"/>
  <c r="H268" s="1"/>
  <c r="H267" s="1"/>
  <c r="F267"/>
  <c r="H266"/>
  <c r="H265" s="1"/>
  <c r="G266"/>
  <c r="G265" s="1"/>
  <c r="F265"/>
  <c r="H264"/>
  <c r="H263" s="1"/>
  <c r="H246" s="1"/>
  <c r="H245" s="1"/>
  <c r="H244" s="1"/>
  <c r="G264"/>
  <c r="G263" s="1"/>
  <c r="F263"/>
  <c r="H247"/>
  <c r="G247"/>
  <c r="F247"/>
  <c r="F246"/>
  <c r="F245" s="1"/>
  <c r="F244" s="1"/>
  <c r="H241"/>
  <c r="H240" s="1"/>
  <c r="H239" s="1"/>
  <c r="H238" s="1"/>
  <c r="G240"/>
  <c r="G239" s="1"/>
  <c r="G238" s="1"/>
  <c r="F240"/>
  <c r="F239" s="1"/>
  <c r="F238" s="1"/>
  <c r="H237"/>
  <c r="H236" s="1"/>
  <c r="G237"/>
  <c r="G236" s="1"/>
  <c r="F236"/>
  <c r="G235"/>
  <c r="H235" s="1"/>
  <c r="H234" s="1"/>
  <c r="F234"/>
  <c r="F233" s="1"/>
  <c r="F232" s="1"/>
  <c r="H231"/>
  <c r="H230" s="1"/>
  <c r="G231"/>
  <c r="G230" s="1"/>
  <c r="F230"/>
  <c r="G229"/>
  <c r="G228" s="1"/>
  <c r="G227" s="1"/>
  <c r="G226" s="1"/>
  <c r="F228"/>
  <c r="F227" s="1"/>
  <c r="F226" s="1"/>
  <c r="H225"/>
  <c r="H224" s="1"/>
  <c r="H219" s="1"/>
  <c r="G225"/>
  <c r="G224" s="1"/>
  <c r="F224"/>
  <c r="H220"/>
  <c r="G220"/>
  <c r="F220"/>
  <c r="H218"/>
  <c r="H217" s="1"/>
  <c r="H216" s="1"/>
  <c r="G217"/>
  <c r="G216"/>
  <c r="H211"/>
  <c r="G211"/>
  <c r="F211"/>
  <c r="F208" s="1"/>
  <c r="H210"/>
  <c r="H209" s="1"/>
  <c r="H208" s="1"/>
  <c r="G209"/>
  <c r="F209"/>
  <c r="G208"/>
  <c r="G206" s="1"/>
  <c r="H201"/>
  <c r="G201"/>
  <c r="H200"/>
  <c r="G200"/>
  <c r="H193"/>
  <c r="H192"/>
  <c r="H191" s="1"/>
  <c r="H184" s="1"/>
  <c r="H177" s="1"/>
  <c r="G191"/>
  <c r="F191"/>
  <c r="H187"/>
  <c r="G187"/>
  <c r="F187"/>
  <c r="H185"/>
  <c r="F185"/>
  <c r="H175"/>
  <c r="H174" s="1"/>
  <c r="H173" s="1"/>
  <c r="H172" s="1"/>
  <c r="G175"/>
  <c r="G174" s="1"/>
  <c r="G173" s="1"/>
  <c r="G172" s="1"/>
  <c r="F175"/>
  <c r="F174" s="1"/>
  <c r="F173" s="1"/>
  <c r="F172" s="1"/>
  <c r="F163" s="1"/>
  <c r="H171"/>
  <c r="H170" s="1"/>
  <c r="H165" s="1"/>
  <c r="H164" s="1"/>
  <c r="H163" s="1"/>
  <c r="G170"/>
  <c r="F170"/>
  <c r="H168"/>
  <c r="G168"/>
  <c r="F168"/>
  <c r="H166"/>
  <c r="G166"/>
  <c r="F166"/>
  <c r="H160"/>
  <c r="H159" s="1"/>
  <c r="H158" s="1"/>
  <c r="H157" s="1"/>
  <c r="G160"/>
  <c r="F160"/>
  <c r="G159"/>
  <c r="G158" s="1"/>
  <c r="G157" s="1"/>
  <c r="F159"/>
  <c r="F158" s="1"/>
  <c r="F157" s="1"/>
  <c r="F152" s="1"/>
  <c r="H156"/>
  <c r="H155" s="1"/>
  <c r="H154" s="1"/>
  <c r="H153" s="1"/>
  <c r="G156"/>
  <c r="G155" s="1"/>
  <c r="G154" s="1"/>
  <c r="G153" s="1"/>
  <c r="G152" s="1"/>
  <c r="G106" s="1"/>
  <c r="F155"/>
  <c r="F154" s="1"/>
  <c r="F153" s="1"/>
  <c r="H142"/>
  <c r="G142"/>
  <c r="G141" s="1"/>
  <c r="F142"/>
  <c r="F141" s="1"/>
  <c r="H141"/>
  <c r="H140"/>
  <c r="H139" s="1"/>
  <c r="H138" s="1"/>
  <c r="H137" s="1"/>
  <c r="G139"/>
  <c r="F139"/>
  <c r="F138" s="1"/>
  <c r="F137" s="1"/>
  <c r="F107" s="1"/>
  <c r="F106" s="1"/>
  <c r="G138"/>
  <c r="G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 s="1"/>
  <c r="F129" s="1"/>
  <c r="H128"/>
  <c r="H127" s="1"/>
  <c r="H126" s="1"/>
  <c r="H125" s="1"/>
  <c r="G128"/>
  <c r="G127" s="1"/>
  <c r="G126" s="1"/>
  <c r="G125" s="1"/>
  <c r="F127"/>
  <c r="F126" s="1"/>
  <c r="F125" s="1"/>
  <c r="H123"/>
  <c r="H122" s="1"/>
  <c r="H121" s="1"/>
  <c r="G123"/>
  <c r="F123"/>
  <c r="F122" s="1"/>
  <c r="F121" s="1"/>
  <c r="G122"/>
  <c r="G121" s="1"/>
  <c r="H120"/>
  <c r="H119" s="1"/>
  <c r="G120"/>
  <c r="H117"/>
  <c r="G117"/>
  <c r="F117"/>
  <c r="H115"/>
  <c r="G115"/>
  <c r="F115"/>
  <c r="H114"/>
  <c r="H113" s="1"/>
  <c r="G113"/>
  <c r="F113"/>
  <c r="H111"/>
  <c r="G111"/>
  <c r="G108" s="1"/>
  <c r="H104"/>
  <c r="G104"/>
  <c r="F104"/>
  <c r="F103" s="1"/>
  <c r="H103"/>
  <c r="H102" s="1"/>
  <c r="H101" s="1"/>
  <c r="G103"/>
  <c r="G102"/>
  <c r="G101" s="1"/>
  <c r="H99"/>
  <c r="G99"/>
  <c r="H98"/>
  <c r="H96" s="1"/>
  <c r="H95" s="1"/>
  <c r="G98"/>
  <c r="G96" s="1"/>
  <c r="G95" s="1"/>
  <c r="F90"/>
  <c r="F89" s="1"/>
  <c r="F88" s="1"/>
  <c r="F87" s="1"/>
  <c r="F86" s="1"/>
  <c r="H80"/>
  <c r="G80"/>
  <c r="G79" s="1"/>
  <c r="G78" s="1"/>
  <c r="G77" s="1"/>
  <c r="G76" s="1"/>
  <c r="G75" s="1"/>
  <c r="F80"/>
  <c r="F79" s="1"/>
  <c r="F78" s="1"/>
  <c r="F77" s="1"/>
  <c r="F76" s="1"/>
  <c r="F75" s="1"/>
  <c r="H79"/>
  <c r="H78"/>
  <c r="H77" s="1"/>
  <c r="H76" s="1"/>
  <c r="H75" s="1"/>
  <c r="H72"/>
  <c r="H71" s="1"/>
  <c r="H70" s="1"/>
  <c r="H69" s="1"/>
  <c r="G72"/>
  <c r="G71" s="1"/>
  <c r="G70" s="1"/>
  <c r="G69" s="1"/>
  <c r="H67"/>
  <c r="G67"/>
  <c r="G66" s="1"/>
  <c r="G65" s="1"/>
  <c r="G64" s="1"/>
  <c r="G63" s="1"/>
  <c r="F67"/>
  <c r="H66"/>
  <c r="H65" s="1"/>
  <c r="H64" s="1"/>
  <c r="H63" s="1"/>
  <c r="F66"/>
  <c r="F65" s="1"/>
  <c r="F64" s="1"/>
  <c r="F63" s="1"/>
  <c r="G62"/>
  <c r="H62" s="1"/>
  <c r="H61" s="1"/>
  <c r="H60" s="1"/>
  <c r="H59" s="1"/>
  <c r="F61"/>
  <c r="F60"/>
  <c r="F59" s="1"/>
  <c r="H57"/>
  <c r="G57"/>
  <c r="H56"/>
  <c r="H54" s="1"/>
  <c r="G56"/>
  <c r="G54" s="1"/>
  <c r="H51"/>
  <c r="H50" s="1"/>
  <c r="H49" s="1"/>
  <c r="G51"/>
  <c r="F51"/>
  <c r="G50"/>
  <c r="G49" s="1"/>
  <c r="F50"/>
  <c r="F49" s="1"/>
  <c r="H48"/>
  <c r="H47" s="1"/>
  <c r="H46" s="1"/>
  <c r="G47"/>
  <c r="G46" s="1"/>
  <c r="F47"/>
  <c r="F46" s="1"/>
  <c r="H44"/>
  <c r="G44"/>
  <c r="G41" s="1"/>
  <c r="G40" s="1"/>
  <c r="G39" s="1"/>
  <c r="G38" s="1"/>
  <c r="F44"/>
  <c r="H42"/>
  <c r="H41" s="1"/>
  <c r="H40" s="1"/>
  <c r="H39" s="1"/>
  <c r="H38" s="1"/>
  <c r="G42"/>
  <c r="F42"/>
  <c r="F41" s="1"/>
  <c r="F40" s="1"/>
  <c r="F39" s="1"/>
  <c r="F38" s="1"/>
  <c r="G37"/>
  <c r="H37" s="1"/>
  <c r="H36" s="1"/>
  <c r="F36"/>
  <c r="H35"/>
  <c r="H34" s="1"/>
  <c r="G34"/>
  <c r="F34"/>
  <c r="H28"/>
  <c r="H27" s="1"/>
  <c r="G27"/>
  <c r="F27"/>
  <c r="H25"/>
  <c r="G25"/>
  <c r="F25"/>
  <c r="F24" s="1"/>
  <c r="F23" s="1"/>
  <c r="H19"/>
  <c r="G19"/>
  <c r="G18" s="1"/>
  <c r="G17" s="1"/>
  <c r="G16" s="1"/>
  <c r="G15" s="1"/>
  <c r="F19"/>
  <c r="F18" s="1"/>
  <c r="F17" s="1"/>
  <c r="H18"/>
  <c r="H17" s="1"/>
  <c r="H16" s="1"/>
  <c r="H15" s="1"/>
  <c r="F221" l="1"/>
  <c r="F218" s="1"/>
  <c r="F215"/>
  <c r="F217"/>
  <c r="F294"/>
  <c r="F293" s="1"/>
  <c r="F292" s="1"/>
  <c r="F291" s="1"/>
  <c r="F290" s="1"/>
  <c r="F53"/>
  <c r="F16"/>
  <c r="F15" s="1"/>
  <c r="H88"/>
  <c r="H87" s="1"/>
  <c r="H86" s="1"/>
  <c r="H83"/>
  <c r="F207"/>
  <c r="F206"/>
  <c r="F197" s="1"/>
  <c r="F272"/>
  <c r="F271" s="1"/>
  <c r="F270" s="1"/>
  <c r="F269" s="1"/>
  <c r="G334"/>
  <c r="G333" s="1"/>
  <c r="G332" s="1"/>
  <c r="G331" s="1"/>
  <c r="G61"/>
  <c r="G60" s="1"/>
  <c r="G59" s="1"/>
  <c r="G53" s="1"/>
  <c r="G215"/>
  <c r="G219"/>
  <c r="G234"/>
  <c r="G233" s="1"/>
  <c r="G232" s="1"/>
  <c r="G276"/>
  <c r="G275" s="1"/>
  <c r="G184"/>
  <c r="G177" s="1"/>
  <c r="G24"/>
  <c r="G23" s="1"/>
  <c r="H30"/>
  <c r="H29" s="1"/>
  <c r="F110"/>
  <c r="F108" s="1"/>
  <c r="G207"/>
  <c r="G273"/>
  <c r="H317"/>
  <c r="H334"/>
  <c r="H333" s="1"/>
  <c r="H332" s="1"/>
  <c r="H331" s="1"/>
  <c r="F165"/>
  <c r="F164" s="1"/>
  <c r="G165"/>
  <c r="G164" s="1"/>
  <c r="H229"/>
  <c r="H228" s="1"/>
  <c r="H338"/>
  <c r="H337" s="1"/>
  <c r="G340"/>
  <c r="G339" s="1"/>
  <c r="H24"/>
  <c r="H23" s="1"/>
  <c r="H22" s="1"/>
  <c r="H21" s="1"/>
  <c r="H14" s="1"/>
  <c r="G110"/>
  <c r="F343"/>
  <c r="F340" s="1"/>
  <c r="F339" s="1"/>
  <c r="F332" s="1"/>
  <c r="F331" s="1"/>
  <c r="F325"/>
  <c r="F324" s="1"/>
  <c r="F102"/>
  <c r="F101" s="1"/>
  <c r="F95" s="1"/>
  <c r="F83" s="1"/>
  <c r="F22"/>
  <c r="F21" s="1"/>
  <c r="F184"/>
  <c r="F177" s="1"/>
  <c r="H110"/>
  <c r="H108"/>
  <c r="H207"/>
  <c r="H206"/>
  <c r="H197" s="1"/>
  <c r="G197"/>
  <c r="H152"/>
  <c r="H106" s="1"/>
  <c r="H272"/>
  <c r="H271" s="1"/>
  <c r="H270" s="1"/>
  <c r="H269" s="1"/>
  <c r="H53"/>
  <c r="H215"/>
  <c r="G246"/>
  <c r="G245" s="1"/>
  <c r="G244" s="1"/>
  <c r="G163"/>
  <c r="H162"/>
  <c r="H227"/>
  <c r="H226" s="1"/>
  <c r="H233"/>
  <c r="H232" s="1"/>
  <c r="H294"/>
  <c r="H292" s="1"/>
  <c r="H291" s="1"/>
  <c r="H290" s="1"/>
  <c r="G317"/>
  <c r="G36"/>
  <c r="G30" s="1"/>
  <c r="G29" s="1"/>
  <c r="G22" s="1"/>
  <c r="G21" s="1"/>
  <c r="G135"/>
  <c r="G134" s="1"/>
  <c r="G133" s="1"/>
  <c r="G267"/>
  <c r="G300"/>
  <c r="G294" s="1"/>
  <c r="G292" s="1"/>
  <c r="G291" s="1"/>
  <c r="G290" s="1"/>
  <c r="F14" l="1"/>
  <c r="G14"/>
  <c r="F162"/>
  <c r="F13" s="1"/>
  <c r="F351" s="1"/>
  <c r="G272"/>
  <c r="G271" s="1"/>
  <c r="G270" s="1"/>
  <c r="G269" s="1"/>
  <c r="H13"/>
  <c r="H351" s="1"/>
  <c r="G162"/>
  <c r="G13" s="1"/>
  <c r="G351" s="1"/>
</calcChain>
</file>

<file path=xl/sharedStrings.xml><?xml version="1.0" encoding="utf-8"?>
<sst xmlns="http://schemas.openxmlformats.org/spreadsheetml/2006/main" count="961" uniqueCount="362">
  <si>
    <t>Приложение 8</t>
  </si>
  <si>
    <t>УТВЕРЖДЕНО</t>
  </si>
  <si>
    <t>Решением Совета депутатов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</si>
  <si>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2024 год и плановый период 2025-2026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</si>
  <si>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</si>
  <si>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</si>
  <si>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</si>
  <si>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</si>
  <si>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</si>
  <si>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</si>
  <si>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2024год</t>
  </si>
  <si>
    <t>2025год</t>
  </si>
  <si>
    <t>2026год</t>
  </si>
  <si>
    <t>Администрация  Вындиноостровского сельского поселения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</si>
  <si>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</si>
  <si>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</si>
  <si>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</si>
  <si>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</si>
  <si>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</si>
  <si>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</si>
  <si>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</si>
  <si>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</si>
  <si>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</si>
  <si>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</si>
  <si>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</si>
  <si>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</si>
  <si>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</si>
  <si>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</si>
  <si>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</si>
  <si>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</si>
  <si>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</si>
  <si>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</si>
  <si>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</si>
  <si>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</si>
  <si>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</si>
  <si>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</si>
  <si>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</si>
  <si>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</si>
  <si>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Исполнене функций органов местного самоуправления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</si>
  <si>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</si>
  <si>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</si>
  <si>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</si>
  <si>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</si>
  <si>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</si>
  <si>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</si>
  <si>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</si>
  <si>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</si>
  <si>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</si>
  <si>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</si>
  <si>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</si>
  <si>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</si>
  <si>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</si>
  <si>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</si>
  <si>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</si>
  <si>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</si>
  <si>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</si>
  <si>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</si>
  <si>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68 9 01 10310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</si>
  <si>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</si>
  <si>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</si>
  <si>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</si>
  <si>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</si>
  <si>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</si>
  <si>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</si>
  <si>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</si>
  <si>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</si>
  <si>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</si>
  <si>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</si>
  <si>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 Вындиноостровского  сельского поселения на 2023-2025 годы"</t>
  </si>
  <si>
    <t>04 0 00 00000</t>
  </si>
  <si>
    <t>Комплексы процессных мероприятий</t>
  </si>
  <si>
    <t>04 4 00 00000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</si>
  <si>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</si>
  <si>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</si>
  <si>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Мероприятие по созданию эффективной системы противодействия коррупции в  Вындиноостровском сельском поселении</t>
  </si>
  <si>
    <t>04 4 01 10040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</si>
  <si>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</si>
  <si>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</si>
  <si>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</si>
  <si>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</si>
  <si>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</si>
  <si>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</si>
  <si>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</si>
  <si>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</si>
  <si>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</si>
  <si>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</si>
  <si>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</si>
  <si>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</si>
  <si>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 Вындиноостровского сельского поселения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</si>
  <si>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</si>
  <si>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</si>
  <si>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</si>
  <si>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</si>
  <si>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</si>
  <si>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</si>
  <si>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> Осуществление первичного воинского учета органами местного самоуправления поселений, муниципальных и городских округов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</si>
  <si>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</si>
  <si>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</si>
  <si>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</si>
  <si>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</si>
  <si>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На подготовку и выполнения тушения лесных и торфяных пожаров  в рамках непрограммных расходов</t>
  </si>
  <si>
    <t>0309</t>
  </si>
  <si>
    <t>68 9 01 60110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</si>
  <si>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</si>
  <si>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</si>
  <si>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Вындиноостровского сельского поселени на 2022-2024 г.г."</t>
  </si>
  <si>
    <t>03 0 00 00000</t>
  </si>
  <si>
    <t>03 4 00 00000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</si>
  <si>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</si>
  <si>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</si>
  <si>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</si>
  <si>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03 4 01 10030</t>
  </si>
  <si>
    <t>03 4 01 60110</t>
  </si>
  <si>
    <t>Районный бюджет</t>
  </si>
  <si>
    <t xml:space="preserve">Другие вопросы в области национальной безопасности и правоохранительной деятельности </t>
  </si>
  <si>
    <t>0314</t>
  </si>
  <si>
    <t>Муниципальная  программа "Профилактика терроризма и экстремизма в Вындиноостровском  сельском поселении на 2024-2026 годы"</t>
  </si>
  <si>
    <t>07 0 00 00000</t>
  </si>
  <si>
    <t>07 4 00 00000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</si>
  <si>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</si>
  <si>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</si>
  <si>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Мероприятие по усилению антитеррористической защищенности объектов социальной сферы</t>
  </si>
  <si>
    <t>07 4 01 10070</t>
  </si>
  <si>
    <t>68 9 01 10130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</si>
  <si>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</si>
  <si>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</si>
  <si>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</si>
  <si>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</si>
  <si>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</si>
  <si>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01 0 00 00000</t>
  </si>
  <si>
    <t>01 4 00 00000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</si>
  <si>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</si>
  <si>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rPr>
        <b/>
        <sz val="10"/>
        <rFont val="Times New Roman"/>
        <family val="1"/>
        <charset val="1"/>
      </rPr>
      <t>01 4</t>
    </r>
    <r>
      <rPr>
        <b/>
        <sz val="10"/>
        <rFont val="Times New Roman"/>
        <family val="1"/>
        <charset val="204"/>
      </rPr>
      <t xml:space="preserve"> 01 00000</t>
    </r>
  </si>
  <si>
    <t>Капитальный ремонт и ремонт автомобильных дорог общего пользования местного значения</t>
  </si>
  <si>
    <t>01 4 01 10010</t>
  </si>
  <si>
    <t>Расходы за счет резервного фонда администрации Волховского муниципального района</t>
  </si>
  <si>
    <t xml:space="preserve">Ремонт  автомобильных дорог общего пользования местного значения    </t>
  </si>
  <si>
    <t>01 4 01 S0140</t>
  </si>
  <si>
    <t>01 1 01 S4200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</si>
  <si>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</si>
  <si>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>01 4 01 S4200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</si>
  <si>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</si>
  <si>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</si>
  <si>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0503</t>
  </si>
  <si>
    <t>02 0 00 00000</t>
  </si>
  <si>
    <t>Основное мероприятие; "Обустройство придомовой территории д. Вындин Остров , ул. Центральная у дома №14"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</si>
  <si>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</si>
  <si>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</si>
  <si>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0 503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</si>
  <si>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</si>
  <si>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</si>
  <si>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</si>
  <si>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</si>
  <si>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</si>
  <si>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</si>
  <si>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</si>
  <si>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</si>
  <si>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</si>
  <si>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</si>
  <si>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</si>
  <si>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</si>
  <si>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</si>
  <si>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</si>
  <si>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</si>
  <si>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</si>
  <si>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Вындиноостровского сельского поселения в реализации инициативных предложений на 2024 год»</t>
  </si>
  <si>
    <t>14 0 00 00000</t>
  </si>
  <si>
    <t>Комплекс процессных  мероприятий "Ремонт дороги д. Плотичное , ул. Лесная"</t>
  </si>
  <si>
    <t>14 4 01 00000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</si>
  <si>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 Ленинградской области"</t>
  </si>
  <si>
    <t>14 4 01 S4770</t>
  </si>
  <si>
    <t>68 9 00 0000</t>
  </si>
  <si>
    <t>На подготовку и выполнения прочих работ по содержанию дорог местного значения  в рамках непрограммных расходов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</si>
  <si>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</si>
  <si>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</si>
  <si>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На ликвидацию последствий обильного снегопада</t>
  </si>
  <si>
    <t>68 9 01 60530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</si>
  <si>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</si>
  <si>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</si>
  <si>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</si>
  <si>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</si>
  <si>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</si>
  <si>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</si>
  <si>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</si>
  <si>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</si>
  <si>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</si>
  <si>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</si>
  <si>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</si>
  <si>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</si>
  <si>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</si>
  <si>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</si>
  <si>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</si>
  <si>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</si>
  <si>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</si>
  <si>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</si>
  <si>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</si>
  <si>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</si>
  <si>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</si>
  <si>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</si>
  <si>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</si>
  <si>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</si>
  <si>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</si>
  <si>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</si>
  <si>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09 0 00 00000</t>
  </si>
  <si>
    <t>Отраслевые проекты</t>
  </si>
  <si>
    <t>09 7 00 00000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</si>
  <si>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</si>
  <si>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</si>
  <si>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 xml:space="preserve"> Замена котлоагрегата КВГМ-2,5-95 с установкой комбинированной горелки HR92А</t>
  </si>
  <si>
    <t>09 7 01 S0160</t>
  </si>
  <si>
    <t>689 01 00000</t>
  </si>
  <si>
    <t>Прочие вопросы в жилищном хозяйстве</t>
  </si>
  <si>
    <t>689 01 10230</t>
  </si>
  <si>
    <t>Оказание услуг по обращению с твердыми коммунальными отходами</t>
  </si>
  <si>
    <t>689 01 10280</t>
  </si>
  <si>
    <t>Прочие мероприятия по начислению найма</t>
  </si>
  <si>
    <t>689 01 10250</t>
  </si>
  <si>
    <t xml:space="preserve">Субсидии на мероприятия по обеспечению устйчивого функционирования объектов теплоснабжения  </t>
  </si>
  <si>
    <t>68901S0160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</si>
  <si>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</si>
  <si>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F0500</t>
  </si>
  <si>
    <t>689 01 S0160</t>
  </si>
  <si>
    <t>На присоединение теплотрассы к блок-контейнеру</t>
  </si>
  <si>
    <t>Благоустройство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</si>
  <si>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2024год"</t>
  </si>
  <si>
    <t>02 4 00 00000</t>
  </si>
  <si>
    <t>Комплекс процессных  мероприятий; "Оборудование парковочного места и благоустройство "спил деревьев</t>
  </si>
  <si>
    <t>02 4 01 00000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</si>
  <si>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</si>
  <si>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02 4 01 S4660</t>
  </si>
  <si>
    <t>Муниципальная программа "Борьба с борщевиком Сосновского на территории  Вындиноостровского сельского поселения на 2021-2026 годы"</t>
  </si>
  <si>
    <t>05 0 00 00000</t>
  </si>
  <si>
    <t>05 7 00 00000</t>
  </si>
  <si>
    <t>Отраслевые проекты "Сохранение  и  восстановление  земельных  ресурсов"</t>
  </si>
  <si>
    <t>05 7 01 00000</t>
  </si>
  <si>
    <t>Hа комплекс мероприятий по борьбе с борщевиком Сосновского механическим путем</t>
  </si>
  <si>
    <t>05 4 01 F0550</t>
  </si>
  <si>
    <t>Отраслевые проекты по борьбе с борщевиком Сосновского химическим путем</t>
  </si>
  <si>
    <t>05 7 01 S4310</t>
  </si>
  <si>
    <t>На проведение мероприятий по освобождению территорий от засоренности Борщевиком Сосновского муниципалных образований механическим методом (покос)</t>
  </si>
  <si>
    <t>05502F0550</t>
  </si>
  <si>
    <t>Муниципальная программа "Формирование комфортной городской среды  на территории  Вындиноостровского сельского поселения на 2022-2024 годы"</t>
  </si>
  <si>
    <t>06 0 00 00000</t>
  </si>
  <si>
    <t>Региональные проекты</t>
  </si>
  <si>
    <t>06 2 00 00000</t>
  </si>
  <si>
    <t>Региональный проект "Формирование комфортной городской среды"</t>
  </si>
  <si>
    <t>06 2 F2 00000</t>
  </si>
  <si>
    <t>На благоустройство общественной территории у стадиона (баскетбольная площадка)</t>
  </si>
  <si>
    <t>06 2 F2 55550</t>
  </si>
  <si>
    <t xml:space="preserve">Реализация программ формирования современной городской среды </t>
  </si>
  <si>
    <t>Межбюджетные трансферты</t>
  </si>
  <si>
    <t>На благоустройство общественных зон и дворовых территорий многоквартирных домов</t>
  </si>
  <si>
    <t>06 0 02 60380</t>
  </si>
  <si>
    <t>Иные закупки товаров, работ и услуг для обеспечения государственных (муниципальных)нужд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</si>
  <si>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</si>
  <si>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</si>
  <si>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</si>
  <si>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</si>
  <si>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На поддержку развития общественной инфраструктуры </t>
  </si>
  <si>
    <t>Благустройство тропинки (депутутские)</t>
  </si>
  <si>
    <t>Муниципальная программа "О проведении работ по благоустройству, озеленению и экологической безопасности населенных пунктов  Вындиноостровского сельского поселения Волховского муниципального района Ленинградской области</t>
  </si>
  <si>
    <t>18 0 00 00000</t>
  </si>
  <si>
    <t xml:space="preserve">Комплекс процессных  мероприятий 
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</si>
  <si>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</si>
  <si>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</si>
  <si>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</si>
  <si>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18 4 01 60560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</si>
  <si>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</si>
  <si>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</t>
  </si>
  <si>
    <t>68 9 01 10170</t>
  </si>
  <si>
    <t>Мероприятия по проведению строительного контроля работ по объекту Сквер "Островок"</t>
  </si>
  <si>
    <t>68 9 01 10290</t>
  </si>
  <si>
    <t xml:space="preserve">Прочие мероприятия по благоустройству сельских поселений  </t>
  </si>
  <si>
    <t>68 9 01 S5670</t>
  </si>
  <si>
    <t>68 9 01 F0340</t>
  </si>
  <si>
    <t>68 9 01 F0450</t>
  </si>
  <si>
    <t>На электроэнергию за уличное освещение</t>
  </si>
  <si>
    <t>68 9 01 60340</t>
  </si>
  <si>
    <t>68 9 01 60560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</si>
  <si>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</si>
  <si>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</si>
  <si>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</si>
  <si>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68901S4840</t>
  </si>
  <si>
    <t>На мероприятия по профилактике асоциального поведения в молодежной среде</t>
  </si>
  <si>
    <t>0707</t>
  </si>
  <si>
    <t>08 4 01 60290</t>
  </si>
  <si>
    <t>Предоставление субсидий бюджетным, автономным учреждениям и иным некоммерческим организациям</t>
  </si>
  <si>
    <t>600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</si>
  <si>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</si>
  <si>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08 4 01 60250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</si>
  <si>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</si>
  <si>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</si>
  <si>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</si>
  <si>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</si>
  <si>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 Вындиноостровском сельском поселении  Волховского муниципального района на 2022-2024 годы"</t>
  </si>
  <si>
    <t>08 0 00 00000</t>
  </si>
  <si>
    <t>08 4 00 00000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</si>
  <si>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</si>
  <si>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</si>
  <si>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Предоставление муниципальным бюджетным учреждениям субсидий на выполнение муниципального задания</t>
  </si>
  <si>
    <t>08 4 01 00170</t>
  </si>
  <si>
    <t xml:space="preserve"> 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</si>
  <si>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</si>
  <si>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</si>
  <si>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сохранение целевых показателей повышения оплаты труда работников муниципальных учреждений культуры</t>
  </si>
  <si>
    <t>08 4 01 S0360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</si>
  <si>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</si>
  <si>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</si>
  <si>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Бюджетные инвестиции на приобретение объектов недвижимого имущества в государственную (муниципальную ) собственность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</si>
  <si>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</si>
  <si>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S4840</t>
  </si>
  <si>
    <t>Прочие мероприятия по культуре  (снос здания ДК)</t>
  </si>
  <si>
    <t>68 9 01 10240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</si>
  <si>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</si>
  <si>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</si>
  <si>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</si>
  <si>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</si>
  <si>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</si>
  <si>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</si>
  <si>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</si>
  <si>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</si>
  <si>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</si>
  <si>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</si>
  <si>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</si>
  <si>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16 0 00 00000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</si>
  <si>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</si>
  <si>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>16 7 00 00000</t>
  </si>
  <si>
    <t xml:space="preserve">Реализация мероприятий по обеспечению жильем молодых семей </t>
  </si>
  <si>
    <t>16 7 01 00000</t>
  </si>
  <si>
    <t>Обеспечение жильем молодых семей</t>
  </si>
  <si>
    <t>16701L4970</t>
  </si>
  <si>
    <t>Социальные выплаты гражданам , кроме публичных нормативных социальных выплат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</si>
  <si>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</si>
  <si>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</si>
  <si>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</si>
  <si>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</si>
  <si>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</si>
  <si>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</si>
  <si>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</si>
  <si>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</si>
  <si>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</si>
  <si>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</si>
  <si>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09 0 01 72020</t>
  </si>
  <si>
    <t>Иные закупки товаров, работ и услуг для обеспечения государственных (муниципальных) нужд</t>
  </si>
  <si>
    <t>Мероприятие по подготовке документации сдачи объекта в эксплуатацию</t>
  </si>
  <si>
    <t>68 9 01 10260</t>
  </si>
  <si>
    <t>На приобретение татами</t>
  </si>
  <si>
    <t>68 9 01 S4840</t>
  </si>
  <si>
    <t>68 9 01 00170</t>
  </si>
  <si>
    <t>На оказание дополнительной финансовой помощи поселениям в целях обеспечения сбалансированности бюджетов</t>
  </si>
  <si>
    <t>68 9 01 60300</t>
  </si>
  <si>
    <t>Субсидии бюджетным учреждениям на финансовое обеспечение государственного (муниципального) задания на зарплату с начислениями</t>
  </si>
  <si>
    <t>Условно утвержденные расходы</t>
  </si>
  <si>
    <t>ВСЕГО РАСХОДОВ</t>
  </si>
  <si>
    <t>Прочая закупка товаров, работ и услуг</t>
  </si>
  <si>
    <t xml:space="preserve"> Иные закупки товаров, работ и услуг для обеспечения государственных (муниципальных) нужд</t>
  </si>
  <si>
    <t>244</t>
  </si>
  <si>
    <t xml:space="preserve"> Закупка товаров, работ и услуг для обеспечения государственных (муниципальных) нужд</t>
  </si>
  <si>
    <t xml:space="preserve"> Мероприятия по землеустройству и землепользованию</t>
  </si>
  <si>
    <t>Устройство пешеходной дорожки от дома №11 по ул.Центральная,</t>
  </si>
  <si>
    <t>от 25.12.2023 г №35 в ред.от 05.11.2024г № 14</t>
  </si>
  <si>
    <t xml:space="preserve"> Вындиноостровского сельского поселения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</si>
</sst>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&quot;р.&quot;"/>
  </numFmts>
  <fonts count="16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1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5" fillId="0" borderId="0"/>
  </cellStyleXfs>
  <cellXfs count="1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49" fontId="3" fillId="0" borderId="1" xfId="2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8" fillId="0" borderId="1" xfId="2" applyNumberFormat="1" applyFont="1" applyBorder="1" applyAlignment="1">
      <alignment horizontal="left" vertical="top" wrapText="1"/>
    </xf>
    <xf numFmtId="49" fontId="8" fillId="0" borderId="3" xfId="2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6" fillId="0" borderId="1" xfId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top" wrapText="1"/>
    </xf>
    <xf numFmtId="49" fontId="1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49" fontId="6" fillId="0" borderId="15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1" fillId="2" borderId="2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left" vertical="center" wrapText="1"/>
    </xf>
    <xf numFmtId="164" fontId="1" fillId="2" borderId="17" xfId="0" applyNumberFormat="1" applyFont="1" applyFill="1" applyBorder="1" applyAlignment="1">
      <alignment horizontal="left" vertical="center" wrapText="1"/>
    </xf>
    <xf numFmtId="0" fontId="8" fillId="2" borderId="17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0" fontId="8" fillId="2" borderId="0" xfId="0" applyFont="1" applyFill="1" applyAlignment="1">
      <alignment wrapText="1"/>
    </xf>
    <xf numFmtId="0" fontId="8" fillId="2" borderId="8" xfId="0" applyFont="1" applyFill="1" applyBorder="1" applyAlignment="1">
      <alignment wrapText="1"/>
    </xf>
    <xf numFmtId="0" fontId="1" fillId="2" borderId="6" xfId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4" fontId="2" fillId="0" borderId="0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C2D2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2"/>
  <sheetViews>
    <sheetView tabSelected="1" topLeftCell="A214" zoomScaleNormal="100" workbookViewId="0">
      <selection activeCell="G238" sqref="G238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3.4414062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</cols>
  <sheetData>
    <row r="1" spans="1:8">
      <c r="D1" s="1"/>
      <c r="E1" s="1"/>
      <c r="F1" s="4"/>
      <c r="G1" s="105" t="s">
        <v>0</v>
      </c>
      <c r="H1" s="105"/>
    </row>
    <row r="2" spans="1:8">
      <c r="D2" s="1"/>
      <c r="E2" s="1"/>
      <c r="F2" s="4"/>
      <c r="G2" s="105" t="s">
        <v>1</v>
      </c>
      <c r="H2" s="105"/>
    </row>
    <row r="3" spans="1:8">
      <c r="D3" s="1"/>
      <c r="E3" s="1"/>
      <c r="F3" s="105" t="s">
        <v>2</v>
      </c>
      <c r="G3" s="105"/>
      <c r="H3" s="105"/>
    </row>
    <row r="4" spans="1:8">
      <c r="D4" s="1"/>
      <c r="E4" s="105" t="s">
        <v>361</v>
      </c>
      <c r="F4" s="105"/>
      <c r="G4" s="105"/>
      <c r="H4" s="105"/>
    </row>
    <row r="5" spans="1:8">
      <c r="D5" s="1"/>
      <c r="E5" s="106" t="s">
        <v>360</v>
      </c>
      <c r="F5" s="106"/>
      <c r="G5" s="106"/>
      <c r="H5" s="106"/>
    </row>
    <row r="6" spans="1:8">
      <c r="D6" s="104"/>
      <c r="E6" s="104"/>
      <c r="F6" s="104"/>
      <c r="G6" s="104"/>
      <c r="H6" s="104"/>
    </row>
    <row r="7" spans="1:8" ht="1.2" customHeight="1">
      <c r="A7" s="107"/>
      <c r="B7" s="107"/>
      <c r="C7" s="107"/>
      <c r="D7" s="107"/>
      <c r="E7" s="107"/>
      <c r="F7" s="107"/>
      <c r="G7" s="103"/>
      <c r="H7" s="103"/>
    </row>
    <row r="8" spans="1:8" ht="60.6" customHeight="1">
      <c r="A8" s="108" t="s">
        <v>3</v>
      </c>
      <c r="B8" s="108"/>
      <c r="C8" s="108"/>
      <c r="D8" s="108"/>
      <c r="E8" s="108"/>
      <c r="F8" s="108"/>
      <c r="G8" s="108"/>
    </row>
    <row r="9" spans="1:8" ht="12.75" customHeight="1">
      <c r="A9" s="109" t="s">
        <v>4</v>
      </c>
      <c r="B9" s="110" t="s">
        <v>5</v>
      </c>
      <c r="C9" s="110" t="s">
        <v>6</v>
      </c>
      <c r="D9" s="110" t="s">
        <v>7</v>
      </c>
      <c r="E9" s="110" t="s">
        <v>8</v>
      </c>
      <c r="F9" s="111" t="s">
        <v>9</v>
      </c>
      <c r="G9" s="111" t="s">
        <v>9</v>
      </c>
      <c r="H9" s="111" t="s">
        <v>9</v>
      </c>
    </row>
    <row r="10" spans="1:8">
      <c r="A10" s="109"/>
      <c r="B10" s="110"/>
      <c r="C10" s="110"/>
      <c r="D10" s="110"/>
      <c r="E10" s="110"/>
      <c r="F10" s="111"/>
      <c r="G10" s="111"/>
      <c r="H10" s="111"/>
    </row>
    <row r="11" spans="1:8" ht="113.4" customHeight="1">
      <c r="A11" s="109"/>
      <c r="B11" s="110"/>
      <c r="C11" s="110"/>
      <c r="D11" s="110"/>
      <c r="E11" s="110"/>
      <c r="F11" s="5" t="s">
        <v>10</v>
      </c>
      <c r="G11" s="5" t="s">
        <v>11</v>
      </c>
      <c r="H11" s="5" t="s">
        <v>12</v>
      </c>
    </row>
    <row r="12" spans="1:8">
      <c r="A12" s="6">
        <v>1</v>
      </c>
      <c r="B12" s="6">
        <v>2</v>
      </c>
      <c r="C12" s="6">
        <v>4</v>
      </c>
      <c r="D12" s="6">
        <v>5</v>
      </c>
      <c r="E12" s="6">
        <v>6</v>
      </c>
      <c r="F12" s="7">
        <v>7</v>
      </c>
      <c r="G12" s="7">
        <v>8</v>
      </c>
      <c r="H12" s="7">
        <v>9</v>
      </c>
    </row>
    <row r="13" spans="1:8" ht="26.4">
      <c r="A13" s="8" t="s">
        <v>13</v>
      </c>
      <c r="B13" s="5" t="s">
        <v>14</v>
      </c>
      <c r="C13" s="5"/>
      <c r="D13" s="5"/>
      <c r="E13" s="5"/>
      <c r="F13" s="112">
        <f>F14+F75+F83+F106+F162+F286+F290+F317+F331</f>
        <v>56819.76</v>
      </c>
      <c r="G13" s="112">
        <f>G14+G75+G83+G106+G162+G269+G290+G306+G317+G350+G331</f>
        <v>20250.5</v>
      </c>
      <c r="H13" s="112">
        <f>H14+H75+H83+H106+H162+H269+H290+H317+H331+H350</f>
        <v>20747.800000000003</v>
      </c>
    </row>
    <row r="14" spans="1:8" s="9" customFormat="1">
      <c r="A14" s="8" t="s">
        <v>15</v>
      </c>
      <c r="B14" s="5"/>
      <c r="C14" s="5" t="s">
        <v>16</v>
      </c>
      <c r="D14" s="5"/>
      <c r="E14" s="5"/>
      <c r="F14" s="112">
        <f>F15+F21+F38+F46+F49+F53</f>
        <v>10472.84</v>
      </c>
      <c r="G14" s="112">
        <f>G15+G21+G38+G46+G49+G53</f>
        <v>7760.0000000000009</v>
      </c>
      <c r="H14" s="112">
        <f>H15+H21+H38+H46+H49+H53</f>
        <v>8016.2000000000007</v>
      </c>
    </row>
    <row r="15" spans="1:8" s="9" customFormat="1" ht="52.8">
      <c r="A15" s="8" t="s">
        <v>17</v>
      </c>
      <c r="B15" s="5"/>
      <c r="C15" s="5" t="s">
        <v>18</v>
      </c>
      <c r="D15" s="5"/>
      <c r="E15" s="5"/>
      <c r="F15" s="112">
        <f t="shared" ref="F15:H19" si="0">F16</f>
        <v>144</v>
      </c>
      <c r="G15" s="112">
        <f t="shared" si="0"/>
        <v>200</v>
      </c>
      <c r="H15" s="112">
        <f t="shared" si="0"/>
        <v>250</v>
      </c>
    </row>
    <row r="16" spans="1:8" s="9" customFormat="1" ht="26.4">
      <c r="A16" s="8" t="s">
        <v>19</v>
      </c>
      <c r="B16" s="5"/>
      <c r="C16" s="5" t="s">
        <v>18</v>
      </c>
      <c r="D16" s="5" t="s">
        <v>20</v>
      </c>
      <c r="E16" s="5"/>
      <c r="F16" s="112">
        <f>F17</f>
        <v>144</v>
      </c>
      <c r="G16" s="112">
        <f t="shared" si="0"/>
        <v>200</v>
      </c>
      <c r="H16" s="112">
        <f t="shared" si="0"/>
        <v>250</v>
      </c>
    </row>
    <row r="17" spans="1:8" s="9" customFormat="1" ht="27" customHeight="1">
      <c r="A17" s="8" t="s">
        <v>21</v>
      </c>
      <c r="B17" s="5"/>
      <c r="C17" s="5" t="s">
        <v>18</v>
      </c>
      <c r="D17" s="5" t="s">
        <v>22</v>
      </c>
      <c r="E17" s="5"/>
      <c r="F17" s="112">
        <f t="shared" si="0"/>
        <v>144</v>
      </c>
      <c r="G17" s="112">
        <f t="shared" si="0"/>
        <v>200</v>
      </c>
      <c r="H17" s="112">
        <f t="shared" si="0"/>
        <v>250</v>
      </c>
    </row>
    <row r="18" spans="1:8" s="9" customFormat="1">
      <c r="A18" s="8" t="s">
        <v>23</v>
      </c>
      <c r="B18" s="5"/>
      <c r="C18" s="5" t="s">
        <v>18</v>
      </c>
      <c r="D18" s="5" t="s">
        <v>24</v>
      </c>
      <c r="E18" s="5"/>
      <c r="F18" s="112">
        <f>F19</f>
        <v>144</v>
      </c>
      <c r="G18" s="112">
        <f t="shared" si="0"/>
        <v>200</v>
      </c>
      <c r="H18" s="112">
        <f t="shared" si="0"/>
        <v>250</v>
      </c>
    </row>
    <row r="19" spans="1:8" ht="26.4">
      <c r="A19" s="10" t="s">
        <v>25</v>
      </c>
      <c r="B19" s="11"/>
      <c r="C19" s="11" t="s">
        <v>18</v>
      </c>
      <c r="D19" s="11" t="s">
        <v>26</v>
      </c>
      <c r="E19" s="11"/>
      <c r="F19" s="113">
        <f t="shared" si="0"/>
        <v>144</v>
      </c>
      <c r="G19" s="113">
        <f t="shared" si="0"/>
        <v>200</v>
      </c>
      <c r="H19" s="113">
        <f t="shared" si="0"/>
        <v>250</v>
      </c>
    </row>
    <row r="20" spans="1:8" ht="39" customHeight="1">
      <c r="A20" s="12" t="s">
        <v>27</v>
      </c>
      <c r="B20" s="11"/>
      <c r="C20" s="11" t="s">
        <v>18</v>
      </c>
      <c r="D20" s="11" t="s">
        <v>26</v>
      </c>
      <c r="E20" s="11" t="s">
        <v>28</v>
      </c>
      <c r="F20" s="113">
        <v>144</v>
      </c>
      <c r="G20" s="113">
        <v>200</v>
      </c>
      <c r="H20" s="113">
        <v>250</v>
      </c>
    </row>
    <row r="21" spans="1:8" s="9" customFormat="1" ht="60" customHeight="1">
      <c r="A21" s="8" t="s">
        <v>29</v>
      </c>
      <c r="B21" s="5"/>
      <c r="C21" s="5" t="s">
        <v>30</v>
      </c>
      <c r="D21" s="5"/>
      <c r="E21" s="5"/>
      <c r="F21" s="112">
        <f>F22</f>
        <v>8182</v>
      </c>
      <c r="G21" s="112">
        <f>G22</f>
        <v>6796.2000000000007</v>
      </c>
      <c r="H21" s="112">
        <f>H22</f>
        <v>7017.2000000000007</v>
      </c>
    </row>
    <row r="22" spans="1:8" s="9" customFormat="1" ht="33" customHeight="1">
      <c r="A22" s="8" t="s">
        <v>31</v>
      </c>
      <c r="B22" s="5"/>
      <c r="C22" s="5" t="s">
        <v>30</v>
      </c>
      <c r="D22" s="5" t="s">
        <v>20</v>
      </c>
      <c r="E22" s="5"/>
      <c r="F22" s="112">
        <f>F23+F29+F33</f>
        <v>8182</v>
      </c>
      <c r="G22" s="112">
        <f>G23+G29+G33</f>
        <v>6796.2000000000007</v>
      </c>
      <c r="H22" s="112">
        <f>H23+H29+H33</f>
        <v>7017.2000000000007</v>
      </c>
    </row>
    <row r="23" spans="1:8" s="85" customFormat="1" ht="51" customHeight="1">
      <c r="A23" s="84" t="s">
        <v>32</v>
      </c>
      <c r="B23" s="82"/>
      <c r="C23" s="82" t="s">
        <v>30</v>
      </c>
      <c r="D23" s="82" t="s">
        <v>33</v>
      </c>
      <c r="E23" s="82"/>
      <c r="F23" s="114">
        <f>F24</f>
        <v>1731.2</v>
      </c>
      <c r="G23" s="114">
        <f>G24</f>
        <v>1243.4000000000001</v>
      </c>
      <c r="H23" s="114">
        <f>H24</f>
        <v>1293.4000000000001</v>
      </c>
    </row>
    <row r="24" spans="1:8" s="85" customFormat="1">
      <c r="A24" s="84" t="s">
        <v>23</v>
      </c>
      <c r="B24" s="82"/>
      <c r="C24" s="82" t="s">
        <v>30</v>
      </c>
      <c r="D24" s="82" t="s">
        <v>34</v>
      </c>
      <c r="E24" s="82"/>
      <c r="F24" s="114">
        <f>F25+F27</f>
        <v>1731.2</v>
      </c>
      <c r="G24" s="114">
        <f>G25+G27</f>
        <v>1243.4000000000001</v>
      </c>
      <c r="H24" s="114">
        <f>H25+H27</f>
        <v>1293.4000000000001</v>
      </c>
    </row>
    <row r="25" spans="1:8" s="79" customFormat="1" ht="26.4">
      <c r="A25" s="81" t="s">
        <v>25</v>
      </c>
      <c r="B25" s="78"/>
      <c r="C25" s="78" t="s">
        <v>30</v>
      </c>
      <c r="D25" s="78" t="s">
        <v>35</v>
      </c>
      <c r="E25" s="78"/>
      <c r="F25" s="115">
        <f>F26</f>
        <v>1731.2</v>
      </c>
      <c r="G25" s="115">
        <f>G26</f>
        <v>1243.4000000000001</v>
      </c>
      <c r="H25" s="115">
        <f>H26</f>
        <v>1293.4000000000001</v>
      </c>
    </row>
    <row r="26" spans="1:8" s="79" customFormat="1" ht="90.6" customHeight="1">
      <c r="A26" s="83" t="s">
        <v>36</v>
      </c>
      <c r="B26" s="78"/>
      <c r="C26" s="78" t="s">
        <v>30</v>
      </c>
      <c r="D26" s="78" t="s">
        <v>35</v>
      </c>
      <c r="E26" s="78" t="s">
        <v>37</v>
      </c>
      <c r="F26" s="115">
        <v>1731.2</v>
      </c>
      <c r="G26" s="115">
        <v>1243.4000000000001</v>
      </c>
      <c r="H26" s="115">
        <v>1293.4000000000001</v>
      </c>
    </row>
    <row r="27" spans="1:8" ht="1.8" hidden="1" customHeight="1">
      <c r="A27" s="10" t="s">
        <v>38</v>
      </c>
      <c r="B27" s="11"/>
      <c r="C27" s="11" t="s">
        <v>30</v>
      </c>
      <c r="D27" s="11" t="s">
        <v>39</v>
      </c>
      <c r="E27" s="11"/>
      <c r="F27" s="113">
        <f>F28</f>
        <v>0</v>
      </c>
      <c r="G27" s="113">
        <f>G28</f>
        <v>0</v>
      </c>
      <c r="H27" s="113">
        <f>H28</f>
        <v>0</v>
      </c>
    </row>
    <row r="28" spans="1:8" ht="25.2" hidden="1" customHeight="1">
      <c r="A28" s="10" t="s">
        <v>40</v>
      </c>
      <c r="B28" s="11"/>
      <c r="C28" s="11" t="s">
        <v>30</v>
      </c>
      <c r="D28" s="11" t="s">
        <v>39</v>
      </c>
      <c r="E28" s="11" t="s">
        <v>37</v>
      </c>
      <c r="F28" s="113">
        <v>0</v>
      </c>
      <c r="G28" s="116">
        <v>0</v>
      </c>
      <c r="H28" s="116">
        <f>G28+G28*0.05</f>
        <v>0</v>
      </c>
    </row>
    <row r="29" spans="1:8" s="9" customFormat="1" ht="30" customHeight="1">
      <c r="A29" s="8" t="s">
        <v>41</v>
      </c>
      <c r="B29" s="5"/>
      <c r="C29" s="5" t="s">
        <v>30</v>
      </c>
      <c r="D29" s="5" t="s">
        <v>22</v>
      </c>
      <c r="E29" s="5"/>
      <c r="F29" s="112">
        <f>F30</f>
        <v>5670.1</v>
      </c>
      <c r="G29" s="112">
        <f>G30</f>
        <v>5052.8</v>
      </c>
      <c r="H29" s="112">
        <f>H30</f>
        <v>5070.8</v>
      </c>
    </row>
    <row r="30" spans="1:8" s="9" customFormat="1">
      <c r="A30" s="8" t="s">
        <v>23</v>
      </c>
      <c r="B30" s="5"/>
      <c r="C30" s="5" t="s">
        <v>30</v>
      </c>
      <c r="D30" s="5" t="s">
        <v>24</v>
      </c>
      <c r="E30" s="5"/>
      <c r="F30" s="112">
        <f t="shared" ref="F30:F31" si="1">F31</f>
        <v>5670.1</v>
      </c>
      <c r="G30" s="112">
        <f>G31+G34+G36</f>
        <v>5052.8</v>
      </c>
      <c r="H30" s="112">
        <f>H31+H34+H36</f>
        <v>5070.8</v>
      </c>
    </row>
    <row r="31" spans="1:8" ht="26.4">
      <c r="A31" s="10" t="s">
        <v>25</v>
      </c>
      <c r="B31" s="11"/>
      <c r="C31" s="11" t="s">
        <v>30</v>
      </c>
      <c r="D31" s="11" t="s">
        <v>26</v>
      </c>
      <c r="E31" s="11"/>
      <c r="F31" s="112">
        <f t="shared" si="1"/>
        <v>5670.1</v>
      </c>
      <c r="G31" s="113">
        <v>5052.8</v>
      </c>
      <c r="H31" s="113">
        <v>5070.8</v>
      </c>
    </row>
    <row r="32" spans="1:8" s="79" customFormat="1" ht="87" customHeight="1">
      <c r="A32" s="83" t="s">
        <v>36</v>
      </c>
      <c r="B32" s="78"/>
      <c r="C32" s="78" t="s">
        <v>30</v>
      </c>
      <c r="D32" s="78" t="s">
        <v>26</v>
      </c>
      <c r="E32" s="78" t="s">
        <v>37</v>
      </c>
      <c r="F32" s="115">
        <v>5670.1</v>
      </c>
      <c r="G32" s="115">
        <v>5052.8</v>
      </c>
      <c r="H32" s="115">
        <v>5070.8</v>
      </c>
    </row>
    <row r="33" spans="1:8" ht="62.4" customHeight="1">
      <c r="A33" s="14" t="s">
        <v>42</v>
      </c>
      <c r="B33" s="11"/>
      <c r="C33" s="11" t="s">
        <v>30</v>
      </c>
      <c r="D33" s="11" t="s">
        <v>26</v>
      </c>
      <c r="E33" s="11" t="s">
        <v>28</v>
      </c>
      <c r="F33" s="113">
        <v>780.7</v>
      </c>
      <c r="G33" s="113">
        <v>500</v>
      </c>
      <c r="H33" s="113">
        <v>653</v>
      </c>
    </row>
    <row r="34" spans="1:8" ht="0.6" customHeight="1">
      <c r="A34" s="10" t="s">
        <v>25</v>
      </c>
      <c r="B34" s="11"/>
      <c r="C34" s="11" t="s">
        <v>30</v>
      </c>
      <c r="D34" s="11" t="s">
        <v>43</v>
      </c>
      <c r="E34" s="11"/>
      <c r="F34" s="113">
        <f>F35</f>
        <v>0</v>
      </c>
      <c r="G34" s="113">
        <f>G35</f>
        <v>0</v>
      </c>
      <c r="H34" s="113">
        <f>H35</f>
        <v>0</v>
      </c>
    </row>
    <row r="35" spans="1:8" ht="32.4" hidden="1" customHeight="1">
      <c r="A35" s="10" t="s">
        <v>40</v>
      </c>
      <c r="B35" s="11"/>
      <c r="C35" s="11" t="s">
        <v>30</v>
      </c>
      <c r="D35" s="11" t="s">
        <v>43</v>
      </c>
      <c r="E35" s="11" t="s">
        <v>37</v>
      </c>
      <c r="F35" s="113">
        <v>0</v>
      </c>
      <c r="G35" s="116">
        <v>0</v>
      </c>
      <c r="H35" s="116">
        <f>G35+G35*0.05</f>
        <v>0</v>
      </c>
    </row>
    <row r="36" spans="1:8" ht="0.6" hidden="1" customHeight="1">
      <c r="A36" s="10" t="s">
        <v>25</v>
      </c>
      <c r="B36" s="11"/>
      <c r="C36" s="11" t="s">
        <v>30</v>
      </c>
      <c r="D36" s="11" t="s">
        <v>44</v>
      </c>
      <c r="E36" s="11"/>
      <c r="F36" s="113">
        <f>F37</f>
        <v>0</v>
      </c>
      <c r="G36" s="113">
        <f>G37</f>
        <v>0</v>
      </c>
      <c r="H36" s="113">
        <f>H37</f>
        <v>0</v>
      </c>
    </row>
    <row r="37" spans="1:8" ht="45.6" hidden="1" customHeight="1">
      <c r="A37" s="10" t="s">
        <v>40</v>
      </c>
      <c r="B37" s="11"/>
      <c r="C37" s="11" t="s">
        <v>30</v>
      </c>
      <c r="D37" s="11" t="s">
        <v>44</v>
      </c>
      <c r="E37" s="11" t="s">
        <v>45</v>
      </c>
      <c r="F37" s="113"/>
      <c r="G37" s="116">
        <f>F37+F37*0.05</f>
        <v>0</v>
      </c>
      <c r="H37" s="116">
        <f>G37+G37*0.05</f>
        <v>0</v>
      </c>
    </row>
    <row r="38" spans="1:8" s="9" customFormat="1" ht="52.8">
      <c r="A38" s="15" t="s">
        <v>46</v>
      </c>
      <c r="B38" s="5"/>
      <c r="C38" s="5" t="s">
        <v>47</v>
      </c>
      <c r="D38" s="5"/>
      <c r="E38" s="5"/>
      <c r="F38" s="112">
        <f t="shared" ref="F38:H40" si="2">F39</f>
        <v>237.9</v>
      </c>
      <c r="G38" s="112">
        <f t="shared" si="2"/>
        <v>37</v>
      </c>
      <c r="H38" s="112">
        <f t="shared" si="2"/>
        <v>0</v>
      </c>
    </row>
    <row r="39" spans="1:8" s="9" customFormat="1" ht="26.4">
      <c r="A39" s="16" t="s">
        <v>31</v>
      </c>
      <c r="B39" s="17"/>
      <c r="C39" s="17" t="s">
        <v>47</v>
      </c>
      <c r="D39" s="17" t="s">
        <v>20</v>
      </c>
      <c r="E39" s="17"/>
      <c r="F39" s="117">
        <f t="shared" si="2"/>
        <v>237.9</v>
      </c>
      <c r="G39" s="117">
        <f t="shared" si="2"/>
        <v>37</v>
      </c>
      <c r="H39" s="117">
        <f t="shared" si="2"/>
        <v>0</v>
      </c>
    </row>
    <row r="40" spans="1:8" s="9" customFormat="1">
      <c r="A40" s="16" t="s">
        <v>41</v>
      </c>
      <c r="B40" s="17"/>
      <c r="C40" s="17" t="s">
        <v>47</v>
      </c>
      <c r="D40" s="17" t="s">
        <v>22</v>
      </c>
      <c r="E40" s="17"/>
      <c r="F40" s="117">
        <f t="shared" si="2"/>
        <v>237.9</v>
      </c>
      <c r="G40" s="117">
        <f t="shared" si="2"/>
        <v>37</v>
      </c>
      <c r="H40" s="117">
        <f t="shared" si="2"/>
        <v>0</v>
      </c>
    </row>
    <row r="41" spans="1:8" s="9" customFormat="1">
      <c r="A41" s="16" t="s">
        <v>23</v>
      </c>
      <c r="B41" s="17"/>
      <c r="C41" s="17" t="s">
        <v>47</v>
      </c>
      <c r="D41" s="17" t="s">
        <v>24</v>
      </c>
      <c r="E41" s="17"/>
      <c r="F41" s="117">
        <f>F42+F44</f>
        <v>237.9</v>
      </c>
      <c r="G41" s="117">
        <f>G42+G44</f>
        <v>37</v>
      </c>
      <c r="H41" s="117">
        <f>H42+H44</f>
        <v>0</v>
      </c>
    </row>
    <row r="42" spans="1:8" ht="52.8">
      <c r="A42" s="18" t="s">
        <v>48</v>
      </c>
      <c r="B42" s="11"/>
      <c r="C42" s="11" t="s">
        <v>47</v>
      </c>
      <c r="D42" s="11" t="s">
        <v>49</v>
      </c>
      <c r="E42" s="11"/>
      <c r="F42" s="113">
        <f>F43</f>
        <v>200.9</v>
      </c>
      <c r="G42" s="113">
        <f>G43</f>
        <v>0</v>
      </c>
      <c r="H42" s="113">
        <f>H43</f>
        <v>0</v>
      </c>
    </row>
    <row r="43" spans="1:8" ht="55.2">
      <c r="A43" s="19" t="s">
        <v>46</v>
      </c>
      <c r="B43" s="11"/>
      <c r="C43" s="11" t="s">
        <v>47</v>
      </c>
      <c r="D43" s="11" t="s">
        <v>49</v>
      </c>
      <c r="E43" s="11" t="s">
        <v>50</v>
      </c>
      <c r="F43" s="113">
        <v>200.9</v>
      </c>
      <c r="G43" s="113">
        <v>0</v>
      </c>
      <c r="H43" s="113">
        <v>0</v>
      </c>
    </row>
    <row r="44" spans="1:8" ht="52.8">
      <c r="A44" s="20" t="s">
        <v>51</v>
      </c>
      <c r="B44" s="11"/>
      <c r="C44" s="11" t="s">
        <v>47</v>
      </c>
      <c r="D44" s="11" t="s">
        <v>52</v>
      </c>
      <c r="E44" s="11"/>
      <c r="F44" s="113">
        <f>F45</f>
        <v>37</v>
      </c>
      <c r="G44" s="113">
        <f>G45</f>
        <v>37</v>
      </c>
      <c r="H44" s="113">
        <f>H45</f>
        <v>0</v>
      </c>
    </row>
    <row r="45" spans="1:8" ht="43.5" customHeight="1">
      <c r="A45" s="19" t="s">
        <v>46</v>
      </c>
      <c r="B45" s="11"/>
      <c r="C45" s="11" t="s">
        <v>47</v>
      </c>
      <c r="D45" s="11" t="s">
        <v>52</v>
      </c>
      <c r="E45" s="11" t="s">
        <v>50</v>
      </c>
      <c r="F45" s="113">
        <v>37</v>
      </c>
      <c r="G45" s="113">
        <v>37</v>
      </c>
      <c r="H45" s="113">
        <v>0</v>
      </c>
    </row>
    <row r="46" spans="1:8" s="79" customFormat="1" ht="43.2" customHeight="1">
      <c r="A46" s="81" t="s">
        <v>53</v>
      </c>
      <c r="B46" s="78"/>
      <c r="C46" s="82" t="s">
        <v>54</v>
      </c>
      <c r="D46" s="82" t="s">
        <v>55</v>
      </c>
      <c r="E46" s="82"/>
      <c r="F46" s="114">
        <f t="shared" ref="F46:H47" si="3">F47</f>
        <v>196.75</v>
      </c>
      <c r="G46" s="114">
        <f t="shared" si="3"/>
        <v>0</v>
      </c>
      <c r="H46" s="114">
        <f t="shared" si="3"/>
        <v>0</v>
      </c>
    </row>
    <row r="47" spans="1:8" s="79" customFormat="1" ht="25.2" customHeight="1">
      <c r="A47" s="76" t="s">
        <v>56</v>
      </c>
      <c r="B47" s="77"/>
      <c r="C47" s="78" t="s">
        <v>54</v>
      </c>
      <c r="D47" s="77" t="s">
        <v>57</v>
      </c>
      <c r="E47" s="78"/>
      <c r="F47" s="115">
        <f t="shared" si="3"/>
        <v>196.75</v>
      </c>
      <c r="G47" s="115">
        <f t="shared" si="3"/>
        <v>0</v>
      </c>
      <c r="H47" s="115">
        <f t="shared" si="3"/>
        <v>0</v>
      </c>
    </row>
    <row r="48" spans="1:8" s="79" customFormat="1" ht="33.6" customHeight="1">
      <c r="A48" s="80" t="s">
        <v>58</v>
      </c>
      <c r="B48" s="77"/>
      <c r="C48" s="78" t="s">
        <v>54</v>
      </c>
      <c r="D48" s="77" t="s">
        <v>57</v>
      </c>
      <c r="E48" s="78" t="s">
        <v>59</v>
      </c>
      <c r="F48" s="115">
        <v>196.75</v>
      </c>
      <c r="G48" s="118">
        <v>0</v>
      </c>
      <c r="H48" s="118">
        <f>G48+G48*0.05</f>
        <v>0</v>
      </c>
    </row>
    <row r="49" spans="1:8" ht="16.2" customHeight="1">
      <c r="A49" s="8" t="s">
        <v>60</v>
      </c>
      <c r="B49" s="5"/>
      <c r="C49" s="5" t="s">
        <v>61</v>
      </c>
      <c r="D49" s="5"/>
      <c r="E49" s="5"/>
      <c r="F49" s="112">
        <f t="shared" ref="F49:H51" si="4">F50</f>
        <v>60</v>
      </c>
      <c r="G49" s="112">
        <f t="shared" si="4"/>
        <v>60</v>
      </c>
      <c r="H49" s="112">
        <f t="shared" si="4"/>
        <v>60</v>
      </c>
    </row>
    <row r="50" spans="1:8" ht="26.4">
      <c r="A50" s="10" t="s">
        <v>53</v>
      </c>
      <c r="B50" s="11"/>
      <c r="C50" s="11" t="s">
        <v>61</v>
      </c>
      <c r="D50" s="11" t="s">
        <v>55</v>
      </c>
      <c r="E50" s="11"/>
      <c r="F50" s="113">
        <f t="shared" si="4"/>
        <v>60</v>
      </c>
      <c r="G50" s="113">
        <f t="shared" si="4"/>
        <v>60</v>
      </c>
      <c r="H50" s="113">
        <f t="shared" si="4"/>
        <v>60</v>
      </c>
    </row>
    <row r="51" spans="1:8" ht="26.4">
      <c r="A51" s="10" t="s">
        <v>62</v>
      </c>
      <c r="B51" s="11"/>
      <c r="C51" s="11" t="s">
        <v>61</v>
      </c>
      <c r="D51" s="11" t="s">
        <v>63</v>
      </c>
      <c r="E51" s="11"/>
      <c r="F51" s="113">
        <f t="shared" si="4"/>
        <v>60</v>
      </c>
      <c r="G51" s="113">
        <f t="shared" si="4"/>
        <v>60</v>
      </c>
      <c r="H51" s="113">
        <f t="shared" si="4"/>
        <v>60</v>
      </c>
    </row>
    <row r="52" spans="1:8" s="9" customFormat="1" ht="13.8">
      <c r="A52" s="13" t="s">
        <v>64</v>
      </c>
      <c r="B52" s="5"/>
      <c r="C52" s="5" t="s">
        <v>61</v>
      </c>
      <c r="D52" s="11" t="s">
        <v>63</v>
      </c>
      <c r="E52" s="11" t="s">
        <v>65</v>
      </c>
      <c r="F52" s="113">
        <v>60</v>
      </c>
      <c r="G52" s="113">
        <v>60</v>
      </c>
      <c r="H52" s="113">
        <v>60</v>
      </c>
    </row>
    <row r="53" spans="1:8" s="9" customFormat="1">
      <c r="A53" s="15" t="s">
        <v>66</v>
      </c>
      <c r="B53" s="5"/>
      <c r="C53" s="5" t="s">
        <v>67</v>
      </c>
      <c r="D53" s="5"/>
      <c r="E53" s="5"/>
      <c r="F53" s="112">
        <f>F54+F65+F69</f>
        <v>1652.19</v>
      </c>
      <c r="G53" s="112">
        <f>G54+G59+G63+G69</f>
        <v>666.8</v>
      </c>
      <c r="H53" s="112">
        <f>H54+H59+H63+H69</f>
        <v>689</v>
      </c>
    </row>
    <row r="54" spans="1:8" s="9" customFormat="1" ht="42" customHeight="1">
      <c r="A54" s="21" t="s">
        <v>68</v>
      </c>
      <c r="B54" s="17"/>
      <c r="C54" s="17" t="s">
        <v>67</v>
      </c>
      <c r="D54" s="17" t="s">
        <v>69</v>
      </c>
      <c r="E54" s="17"/>
      <c r="F54" s="117">
        <f>F55</f>
        <v>15</v>
      </c>
      <c r="G54" s="117">
        <f>G56</f>
        <v>15.5</v>
      </c>
      <c r="H54" s="117">
        <f>H56</f>
        <v>16</v>
      </c>
    </row>
    <row r="55" spans="1:8" s="9" customFormat="1" ht="16.2" customHeight="1">
      <c r="A55" s="22" t="s">
        <v>70</v>
      </c>
      <c r="B55" s="17"/>
      <c r="C55" s="17" t="s">
        <v>67</v>
      </c>
      <c r="D55" s="17" t="s">
        <v>71</v>
      </c>
      <c r="E55" s="17"/>
      <c r="F55" s="117">
        <f>F56</f>
        <v>15</v>
      </c>
      <c r="G55" s="117">
        <v>15.5</v>
      </c>
      <c r="H55" s="117">
        <v>16</v>
      </c>
    </row>
    <row r="56" spans="1:8" s="9" customFormat="1" ht="39.6">
      <c r="A56" s="23" t="s">
        <v>72</v>
      </c>
      <c r="B56" s="17"/>
      <c r="C56" s="17" t="s">
        <v>67</v>
      </c>
      <c r="D56" s="17" t="s">
        <v>73</v>
      </c>
      <c r="E56" s="17"/>
      <c r="F56" s="117">
        <f t="shared" ref="F56:H57" si="5">F57</f>
        <v>15</v>
      </c>
      <c r="G56" s="117">
        <f t="shared" si="5"/>
        <v>15.5</v>
      </c>
      <c r="H56" s="117">
        <f t="shared" si="5"/>
        <v>16</v>
      </c>
    </row>
    <row r="57" spans="1:8" ht="40.799999999999997" customHeight="1">
      <c r="A57" s="23" t="s">
        <v>74</v>
      </c>
      <c r="B57" s="11"/>
      <c r="C57" s="11" t="s">
        <v>67</v>
      </c>
      <c r="D57" s="11" t="s">
        <v>75</v>
      </c>
      <c r="E57" s="11"/>
      <c r="F57" s="117">
        <f t="shared" si="5"/>
        <v>15</v>
      </c>
      <c r="G57" s="113">
        <f t="shared" si="5"/>
        <v>15.5</v>
      </c>
      <c r="H57" s="113">
        <f t="shared" si="5"/>
        <v>16</v>
      </c>
    </row>
    <row r="58" spans="1:8" ht="27.6">
      <c r="A58" s="12" t="s">
        <v>27</v>
      </c>
      <c r="B58" s="11"/>
      <c r="C58" s="11" t="s">
        <v>67</v>
      </c>
      <c r="D58" s="11" t="s">
        <v>75</v>
      </c>
      <c r="E58" s="11" t="s">
        <v>28</v>
      </c>
      <c r="F58" s="113">
        <v>15</v>
      </c>
      <c r="G58" s="113">
        <v>15.5</v>
      </c>
      <c r="H58" s="113">
        <v>16</v>
      </c>
    </row>
    <row r="59" spans="1:8" s="9" customFormat="1" ht="0.75" customHeight="1">
      <c r="A59" s="8" t="s">
        <v>76</v>
      </c>
      <c r="B59" s="5"/>
      <c r="C59" s="5" t="s">
        <v>67</v>
      </c>
      <c r="D59" s="5" t="s">
        <v>77</v>
      </c>
      <c r="E59" s="5"/>
      <c r="F59" s="112">
        <f t="shared" ref="F59:H61" si="6">F60</f>
        <v>0</v>
      </c>
      <c r="G59" s="112">
        <f t="shared" si="6"/>
        <v>0</v>
      </c>
      <c r="H59" s="112">
        <f t="shared" si="6"/>
        <v>0</v>
      </c>
    </row>
    <row r="60" spans="1:8" s="9" customFormat="1" ht="105.6" hidden="1">
      <c r="A60" s="24" t="s">
        <v>78</v>
      </c>
      <c r="B60" s="5"/>
      <c r="C60" s="5" t="s">
        <v>67</v>
      </c>
      <c r="D60" s="5" t="s">
        <v>79</v>
      </c>
      <c r="E60" s="5"/>
      <c r="F60" s="112">
        <f t="shared" si="6"/>
        <v>0</v>
      </c>
      <c r="G60" s="112">
        <f t="shared" si="6"/>
        <v>0</v>
      </c>
      <c r="H60" s="112">
        <f t="shared" si="6"/>
        <v>0</v>
      </c>
    </row>
    <row r="61" spans="1:8" ht="105.6" hidden="1">
      <c r="A61" s="25" t="s">
        <v>80</v>
      </c>
      <c r="B61" s="11"/>
      <c r="C61" s="11" t="s">
        <v>67</v>
      </c>
      <c r="D61" s="11" t="s">
        <v>81</v>
      </c>
      <c r="E61" s="11"/>
      <c r="F61" s="113">
        <f t="shared" si="6"/>
        <v>0</v>
      </c>
      <c r="G61" s="113">
        <f t="shared" si="6"/>
        <v>0</v>
      </c>
      <c r="H61" s="113">
        <f t="shared" si="6"/>
        <v>0</v>
      </c>
    </row>
    <row r="62" spans="1:8" s="9" customFormat="1" ht="39.6" hidden="1">
      <c r="A62" s="26" t="s">
        <v>82</v>
      </c>
      <c r="B62" s="11"/>
      <c r="C62" s="11" t="s">
        <v>67</v>
      </c>
      <c r="D62" s="11" t="s">
        <v>81</v>
      </c>
      <c r="E62" s="11" t="s">
        <v>45</v>
      </c>
      <c r="F62" s="113"/>
      <c r="G62" s="116">
        <f>F62+F62*0.05</f>
        <v>0</v>
      </c>
      <c r="H62" s="116">
        <f>G62+G62*0.05</f>
        <v>0</v>
      </c>
    </row>
    <row r="63" spans="1:8" s="9" customFormat="1" ht="0.75" hidden="1" customHeight="1">
      <c r="A63" s="8" t="s">
        <v>19</v>
      </c>
      <c r="B63" s="5"/>
      <c r="C63" s="5" t="s">
        <v>67</v>
      </c>
      <c r="D63" s="5" t="s">
        <v>20</v>
      </c>
      <c r="E63" s="5"/>
      <c r="F63" s="112">
        <f t="shared" ref="F63:H67" si="7">F64</f>
        <v>3.5</v>
      </c>
      <c r="G63" s="112">
        <f t="shared" si="7"/>
        <v>3.5</v>
      </c>
      <c r="H63" s="112">
        <f t="shared" si="7"/>
        <v>3.5</v>
      </c>
    </row>
    <row r="64" spans="1:8" s="9" customFormat="1" ht="26.4" hidden="1">
      <c r="A64" s="8" t="s">
        <v>21</v>
      </c>
      <c r="B64" s="5"/>
      <c r="C64" s="5" t="s">
        <v>67</v>
      </c>
      <c r="D64" s="5" t="s">
        <v>22</v>
      </c>
      <c r="E64" s="5"/>
      <c r="F64" s="112">
        <f t="shared" si="7"/>
        <v>3.5</v>
      </c>
      <c r="G64" s="112">
        <f t="shared" si="7"/>
        <v>3.5</v>
      </c>
      <c r="H64" s="112">
        <f t="shared" si="7"/>
        <v>3.5</v>
      </c>
    </row>
    <row r="65" spans="1:8" s="9" customFormat="1" ht="33.6" customHeight="1">
      <c r="A65" s="8" t="s">
        <v>23</v>
      </c>
      <c r="B65" s="5"/>
      <c r="C65" s="5" t="s">
        <v>67</v>
      </c>
      <c r="D65" s="5" t="s">
        <v>24</v>
      </c>
      <c r="E65" s="5"/>
      <c r="F65" s="112">
        <f t="shared" si="7"/>
        <v>3.5</v>
      </c>
      <c r="G65" s="112">
        <f t="shared" si="7"/>
        <v>3.5</v>
      </c>
      <c r="H65" s="112">
        <f t="shared" si="7"/>
        <v>3.5</v>
      </c>
    </row>
    <row r="66" spans="1:8" ht="70.2" customHeight="1">
      <c r="A66" s="10" t="s">
        <v>83</v>
      </c>
      <c r="B66" s="11"/>
      <c r="C66" s="11" t="s">
        <v>67</v>
      </c>
      <c r="D66" s="11" t="s">
        <v>84</v>
      </c>
      <c r="E66" s="11"/>
      <c r="F66" s="113">
        <f t="shared" si="7"/>
        <v>3.5</v>
      </c>
      <c r="G66" s="113">
        <f t="shared" si="7"/>
        <v>3.5</v>
      </c>
      <c r="H66" s="113">
        <f t="shared" si="7"/>
        <v>3.5</v>
      </c>
    </row>
    <row r="67" spans="1:8" ht="38.4" customHeight="1">
      <c r="A67" s="10" t="s">
        <v>40</v>
      </c>
      <c r="B67" s="11"/>
      <c r="C67" s="11" t="s">
        <v>67</v>
      </c>
      <c r="D67" s="11" t="s">
        <v>84</v>
      </c>
      <c r="E67" s="11"/>
      <c r="F67" s="113">
        <f t="shared" si="7"/>
        <v>3.5</v>
      </c>
      <c r="G67" s="113">
        <f t="shared" si="7"/>
        <v>3.5</v>
      </c>
      <c r="H67" s="113">
        <f t="shared" si="7"/>
        <v>3.5</v>
      </c>
    </row>
    <row r="68" spans="1:8" ht="40.799999999999997" customHeight="1">
      <c r="A68" s="26" t="s">
        <v>82</v>
      </c>
      <c r="B68" s="11"/>
      <c r="C68" s="11" t="s">
        <v>67</v>
      </c>
      <c r="D68" s="11" t="s">
        <v>84</v>
      </c>
      <c r="E68" s="11" t="s">
        <v>28</v>
      </c>
      <c r="F68" s="113">
        <v>3.5</v>
      </c>
      <c r="G68" s="116">
        <v>3.5</v>
      </c>
      <c r="H68" s="116">
        <v>3.5</v>
      </c>
    </row>
    <row r="69" spans="1:8" s="85" customFormat="1" ht="26.4">
      <c r="A69" s="84" t="s">
        <v>85</v>
      </c>
      <c r="B69" s="82"/>
      <c r="C69" s="82" t="s">
        <v>67</v>
      </c>
      <c r="D69" s="82" t="s">
        <v>55</v>
      </c>
      <c r="E69" s="82"/>
      <c r="F69" s="114">
        <f>F70+F74</f>
        <v>1633.69</v>
      </c>
      <c r="G69" s="114">
        <f t="shared" ref="G69:H71" si="8">G70</f>
        <v>647.79999999999995</v>
      </c>
      <c r="H69" s="114">
        <f t="shared" si="8"/>
        <v>669.5</v>
      </c>
    </row>
    <row r="70" spans="1:8" s="85" customFormat="1">
      <c r="A70" s="86" t="s">
        <v>23</v>
      </c>
      <c r="B70" s="87"/>
      <c r="C70" s="87" t="s">
        <v>67</v>
      </c>
      <c r="D70" s="87" t="s">
        <v>86</v>
      </c>
      <c r="E70" s="87"/>
      <c r="F70" s="119">
        <f>F71</f>
        <v>1573.69</v>
      </c>
      <c r="G70" s="119">
        <f t="shared" si="8"/>
        <v>647.79999999999995</v>
      </c>
      <c r="H70" s="119">
        <f t="shared" si="8"/>
        <v>669.5</v>
      </c>
    </row>
    <row r="71" spans="1:8" s="85" customFormat="1">
      <c r="A71" s="86" t="s">
        <v>23</v>
      </c>
      <c r="B71" s="87"/>
      <c r="C71" s="87" t="s">
        <v>67</v>
      </c>
      <c r="D71" s="87" t="s">
        <v>87</v>
      </c>
      <c r="E71" s="87"/>
      <c r="F71" s="119">
        <f t="shared" ref="F71:F72" si="9">F72</f>
        <v>1573.69</v>
      </c>
      <c r="G71" s="119">
        <f t="shared" si="8"/>
        <v>647.79999999999995</v>
      </c>
      <c r="H71" s="119">
        <f t="shared" si="8"/>
        <v>669.5</v>
      </c>
    </row>
    <row r="72" spans="1:8" s="79" customFormat="1" ht="26.4">
      <c r="A72" s="81" t="s">
        <v>88</v>
      </c>
      <c r="B72" s="78"/>
      <c r="C72" s="78" t="s">
        <v>67</v>
      </c>
      <c r="D72" s="78" t="s">
        <v>89</v>
      </c>
      <c r="E72" s="78"/>
      <c r="F72" s="119">
        <f t="shared" si="9"/>
        <v>1573.69</v>
      </c>
      <c r="G72" s="115">
        <f>G73+G74</f>
        <v>647.79999999999995</v>
      </c>
      <c r="H72" s="115">
        <f>H73+H74</f>
        <v>669.5</v>
      </c>
    </row>
    <row r="73" spans="1:8" s="79" customFormat="1" ht="27.6">
      <c r="A73" s="88" t="s">
        <v>27</v>
      </c>
      <c r="B73" s="78"/>
      <c r="C73" s="78" t="s">
        <v>67</v>
      </c>
      <c r="D73" s="78" t="s">
        <v>89</v>
      </c>
      <c r="E73" s="78" t="s">
        <v>28</v>
      </c>
      <c r="F73" s="115">
        <v>1573.69</v>
      </c>
      <c r="G73" s="115">
        <v>627.79999999999995</v>
      </c>
      <c r="H73" s="115">
        <v>648.5</v>
      </c>
    </row>
    <row r="74" spans="1:8" s="79" customFormat="1" ht="13.8">
      <c r="A74" s="83" t="s">
        <v>64</v>
      </c>
      <c r="B74" s="78"/>
      <c r="C74" s="78" t="s">
        <v>67</v>
      </c>
      <c r="D74" s="78" t="s">
        <v>89</v>
      </c>
      <c r="E74" s="78" t="s">
        <v>65</v>
      </c>
      <c r="F74" s="115">
        <v>60</v>
      </c>
      <c r="G74" s="115">
        <v>20</v>
      </c>
      <c r="H74" s="115">
        <v>21</v>
      </c>
    </row>
    <row r="75" spans="1:8" s="9" customFormat="1" ht="30" customHeight="1">
      <c r="A75" s="8" t="s">
        <v>90</v>
      </c>
      <c r="B75" s="5"/>
      <c r="C75" s="5" t="s">
        <v>91</v>
      </c>
      <c r="D75" s="5"/>
      <c r="E75" s="5"/>
      <c r="F75" s="112">
        <f>F76+F82</f>
        <v>183</v>
      </c>
      <c r="G75" s="112">
        <f t="shared" ref="F75:H80" si="10">G76</f>
        <v>199.9</v>
      </c>
      <c r="H75" s="112">
        <f t="shared" si="10"/>
        <v>217.2</v>
      </c>
    </row>
    <row r="76" spans="1:8" s="9" customFormat="1" ht="24.6" customHeight="1">
      <c r="A76" s="16" t="s">
        <v>92</v>
      </c>
      <c r="B76" s="17"/>
      <c r="C76" s="17" t="s">
        <v>93</v>
      </c>
      <c r="D76" s="17"/>
      <c r="E76" s="17"/>
      <c r="F76" s="117">
        <f t="shared" si="10"/>
        <v>175.29</v>
      </c>
      <c r="G76" s="117">
        <f t="shared" si="10"/>
        <v>199.9</v>
      </c>
      <c r="H76" s="117">
        <f t="shared" si="10"/>
        <v>217.2</v>
      </c>
    </row>
    <row r="77" spans="1:8" s="9" customFormat="1" ht="27" customHeight="1">
      <c r="A77" s="16" t="s">
        <v>85</v>
      </c>
      <c r="B77" s="17"/>
      <c r="C77" s="17" t="s">
        <v>93</v>
      </c>
      <c r="D77" s="17" t="s">
        <v>55</v>
      </c>
      <c r="E77" s="17"/>
      <c r="F77" s="117">
        <f t="shared" si="10"/>
        <v>175.29</v>
      </c>
      <c r="G77" s="117">
        <f t="shared" si="10"/>
        <v>199.9</v>
      </c>
      <c r="H77" s="117">
        <f t="shared" si="10"/>
        <v>217.2</v>
      </c>
    </row>
    <row r="78" spans="1:8" s="9" customFormat="1" ht="23.4" customHeight="1">
      <c r="A78" s="16" t="s">
        <v>94</v>
      </c>
      <c r="B78" s="17"/>
      <c r="C78" s="17" t="s">
        <v>93</v>
      </c>
      <c r="D78" s="17" t="s">
        <v>86</v>
      </c>
      <c r="E78" s="17"/>
      <c r="F78" s="117">
        <f t="shared" si="10"/>
        <v>175.29</v>
      </c>
      <c r="G78" s="117">
        <f t="shared" si="10"/>
        <v>199.9</v>
      </c>
      <c r="H78" s="117">
        <f t="shared" si="10"/>
        <v>217.2</v>
      </c>
    </row>
    <row r="79" spans="1:8" s="9" customFormat="1" ht="42.6" customHeight="1">
      <c r="A79" s="27" t="s">
        <v>95</v>
      </c>
      <c r="B79" s="17"/>
      <c r="C79" s="17" t="s">
        <v>93</v>
      </c>
      <c r="D79" s="17" t="s">
        <v>87</v>
      </c>
      <c r="E79" s="17"/>
      <c r="F79" s="117">
        <f t="shared" si="10"/>
        <v>175.29</v>
      </c>
      <c r="G79" s="117">
        <f t="shared" si="10"/>
        <v>199.9</v>
      </c>
      <c r="H79" s="117">
        <f t="shared" si="10"/>
        <v>217.2</v>
      </c>
    </row>
    <row r="80" spans="1:8" ht="40.799999999999997" hidden="1" customHeight="1">
      <c r="A80" s="20" t="s">
        <v>96</v>
      </c>
      <c r="B80" s="11"/>
      <c r="C80" s="11" t="s">
        <v>93</v>
      </c>
      <c r="D80" s="11" t="s">
        <v>97</v>
      </c>
      <c r="E80" s="11"/>
      <c r="F80" s="113">
        <f t="shared" si="10"/>
        <v>175.29</v>
      </c>
      <c r="G80" s="113">
        <f t="shared" si="10"/>
        <v>199.9</v>
      </c>
      <c r="H80" s="113">
        <f t="shared" si="10"/>
        <v>217.2</v>
      </c>
    </row>
    <row r="81" spans="1:8" s="79" customFormat="1" ht="24.6" customHeight="1">
      <c r="A81" s="81" t="s">
        <v>40</v>
      </c>
      <c r="B81" s="78"/>
      <c r="C81" s="78" t="s">
        <v>93</v>
      </c>
      <c r="D81" s="78" t="s">
        <v>97</v>
      </c>
      <c r="E81" s="78" t="s">
        <v>37</v>
      </c>
      <c r="F81" s="115">
        <v>175.29</v>
      </c>
      <c r="G81" s="120">
        <v>199.9</v>
      </c>
      <c r="H81" s="115">
        <v>217.2</v>
      </c>
    </row>
    <row r="82" spans="1:8" s="79" customFormat="1" ht="24.6" customHeight="1">
      <c r="A82" s="81" t="s">
        <v>27</v>
      </c>
      <c r="B82" s="78"/>
      <c r="C82" s="78" t="s">
        <v>93</v>
      </c>
      <c r="D82" s="78" t="s">
        <v>97</v>
      </c>
      <c r="E82" s="78" t="s">
        <v>28</v>
      </c>
      <c r="F82" s="115">
        <v>7.71</v>
      </c>
      <c r="G82" s="115"/>
      <c r="H82" s="115"/>
    </row>
    <row r="83" spans="1:8" ht="26.4">
      <c r="A83" s="8" t="s">
        <v>98</v>
      </c>
      <c r="B83" s="5"/>
      <c r="C83" s="5" t="s">
        <v>99</v>
      </c>
      <c r="D83" s="5"/>
      <c r="E83" s="5"/>
      <c r="F83" s="112">
        <f>F86+F95</f>
        <v>49</v>
      </c>
      <c r="G83" s="112">
        <f t="shared" ref="G83:H83" si="11">G86+G95</f>
        <v>151.5</v>
      </c>
      <c r="H83" s="112">
        <f t="shared" si="11"/>
        <v>153.1</v>
      </c>
    </row>
    <row r="84" spans="1:8" ht="41.4" hidden="1">
      <c r="A84" s="12" t="s">
        <v>100</v>
      </c>
      <c r="B84" s="11"/>
      <c r="C84" s="11" t="s">
        <v>101</v>
      </c>
      <c r="D84" s="11" t="s">
        <v>102</v>
      </c>
      <c r="E84" s="11"/>
      <c r="F84" s="113"/>
      <c r="G84" s="113"/>
      <c r="H84" s="113"/>
    </row>
    <row r="85" spans="1:8" ht="27.6" hidden="1">
      <c r="A85" s="12" t="s">
        <v>27</v>
      </c>
      <c r="B85" s="11"/>
      <c r="C85" s="11" t="s">
        <v>101</v>
      </c>
      <c r="D85" s="11" t="s">
        <v>102</v>
      </c>
      <c r="E85" s="11" t="s">
        <v>28</v>
      </c>
      <c r="F85" s="113"/>
      <c r="G85" s="113"/>
      <c r="H85" s="113"/>
    </row>
    <row r="86" spans="1:8" s="9" customFormat="1" ht="22.2" customHeight="1">
      <c r="A86" s="8" t="s">
        <v>103</v>
      </c>
      <c r="B86" s="5"/>
      <c r="C86" s="5" t="s">
        <v>104</v>
      </c>
      <c r="D86" s="5"/>
      <c r="E86" s="5"/>
      <c r="F86" s="112">
        <f>F87</f>
        <v>34</v>
      </c>
      <c r="G86" s="112">
        <f t="shared" ref="G86:H86" si="12">G87</f>
        <v>120</v>
      </c>
      <c r="H86" s="112">
        <f t="shared" si="12"/>
        <v>120</v>
      </c>
    </row>
    <row r="87" spans="1:8" s="9" customFormat="1" ht="52.8">
      <c r="A87" s="8" t="s">
        <v>105</v>
      </c>
      <c r="B87" s="5"/>
      <c r="C87" s="5" t="s">
        <v>104</v>
      </c>
      <c r="D87" s="5" t="s">
        <v>106</v>
      </c>
      <c r="E87" s="5"/>
      <c r="F87" s="112">
        <f>F88</f>
        <v>34</v>
      </c>
      <c r="G87" s="112">
        <f t="shared" ref="G87:H87" si="13">G88</f>
        <v>120</v>
      </c>
      <c r="H87" s="112">
        <f t="shared" si="13"/>
        <v>120</v>
      </c>
    </row>
    <row r="88" spans="1:8" s="9" customFormat="1">
      <c r="A88" s="8" t="s">
        <v>70</v>
      </c>
      <c r="B88" s="5"/>
      <c r="C88" s="5" t="s">
        <v>104</v>
      </c>
      <c r="D88" s="5" t="s">
        <v>107</v>
      </c>
      <c r="E88" s="5"/>
      <c r="F88" s="112">
        <f>F89+F94</f>
        <v>34</v>
      </c>
      <c r="G88" s="112">
        <f t="shared" ref="G88:H88" si="14">G89+G94</f>
        <v>120</v>
      </c>
      <c r="H88" s="112">
        <f t="shared" si="14"/>
        <v>120</v>
      </c>
    </row>
    <row r="89" spans="1:8" s="9" customFormat="1" ht="66">
      <c r="A89" s="28" t="s">
        <v>108</v>
      </c>
      <c r="B89" s="17"/>
      <c r="C89" s="17" t="s">
        <v>104</v>
      </c>
      <c r="D89" s="17" t="s">
        <v>109</v>
      </c>
      <c r="E89" s="17"/>
      <c r="F89" s="117">
        <f>F90</f>
        <v>20</v>
      </c>
      <c r="G89" s="117">
        <f t="shared" ref="G89:H89" si="15">G90</f>
        <v>120</v>
      </c>
      <c r="H89" s="117">
        <f t="shared" si="15"/>
        <v>120</v>
      </c>
    </row>
    <row r="90" spans="1:8" s="9" customFormat="1" ht="66">
      <c r="A90" s="28" t="s">
        <v>110</v>
      </c>
      <c r="B90" s="17"/>
      <c r="C90" s="17" t="s">
        <v>104</v>
      </c>
      <c r="D90" s="17" t="s">
        <v>111</v>
      </c>
      <c r="E90" s="17"/>
      <c r="F90" s="117">
        <f>F91</f>
        <v>20</v>
      </c>
      <c r="G90" s="117">
        <f t="shared" ref="G90:H90" si="16">G91</f>
        <v>120</v>
      </c>
      <c r="H90" s="117">
        <f t="shared" si="16"/>
        <v>120</v>
      </c>
    </row>
    <row r="91" spans="1:8" ht="25.2" customHeight="1">
      <c r="A91" s="12" t="s">
        <v>27</v>
      </c>
      <c r="B91" s="11"/>
      <c r="C91" s="11" t="s">
        <v>104</v>
      </c>
      <c r="D91" s="11" t="s">
        <v>111</v>
      </c>
      <c r="E91" s="11" t="s">
        <v>28</v>
      </c>
      <c r="F91" s="113">
        <v>20</v>
      </c>
      <c r="G91" s="113">
        <v>120</v>
      </c>
      <c r="H91" s="113">
        <v>120</v>
      </c>
    </row>
    <row r="92" spans="1:8" ht="69.599999999999994" hidden="1" customHeight="1">
      <c r="A92" s="28" t="s">
        <v>110</v>
      </c>
      <c r="B92" s="11"/>
      <c r="C92" s="11" t="s">
        <v>104</v>
      </c>
      <c r="D92" s="11" t="s">
        <v>112</v>
      </c>
      <c r="E92" s="11"/>
      <c r="F92" s="113">
        <v>0</v>
      </c>
      <c r="G92" s="113">
        <v>0</v>
      </c>
      <c r="H92" s="113">
        <v>0</v>
      </c>
    </row>
    <row r="93" spans="1:8" ht="28.2" hidden="1" customHeight="1">
      <c r="A93" s="12" t="s">
        <v>27</v>
      </c>
      <c r="B93" s="11"/>
      <c r="C93" s="11" t="s">
        <v>104</v>
      </c>
      <c r="D93" s="11" t="s">
        <v>112</v>
      </c>
      <c r="E93" s="11"/>
      <c r="F93" s="113">
        <v>0</v>
      </c>
      <c r="G93" s="113">
        <v>0</v>
      </c>
      <c r="H93" s="113">
        <v>0</v>
      </c>
    </row>
    <row r="94" spans="1:8" ht="25.8" customHeight="1">
      <c r="A94" s="12" t="s">
        <v>113</v>
      </c>
      <c r="B94" s="11"/>
      <c r="C94" s="11" t="s">
        <v>104</v>
      </c>
      <c r="D94" s="11" t="s">
        <v>112</v>
      </c>
      <c r="E94" s="11" t="s">
        <v>28</v>
      </c>
      <c r="F94" s="113">
        <v>14</v>
      </c>
      <c r="G94" s="113">
        <v>0</v>
      </c>
      <c r="H94" s="113">
        <v>0</v>
      </c>
    </row>
    <row r="95" spans="1:8" s="9" customFormat="1" ht="56.4" customHeight="1">
      <c r="A95" s="8" t="s">
        <v>114</v>
      </c>
      <c r="B95" s="29"/>
      <c r="C95" s="29" t="s">
        <v>115</v>
      </c>
      <c r="D95" s="29"/>
      <c r="E95" s="29"/>
      <c r="F95" s="121">
        <f>F96+F101</f>
        <v>15</v>
      </c>
      <c r="G95" s="121">
        <f>G96+G101</f>
        <v>31.5</v>
      </c>
      <c r="H95" s="121">
        <f>H96+H101</f>
        <v>33.1</v>
      </c>
    </row>
    <row r="96" spans="1:8" s="9" customFormat="1" ht="55.2" customHeight="1">
      <c r="A96" s="30" t="s">
        <v>116</v>
      </c>
      <c r="B96" s="17"/>
      <c r="C96" s="17" t="s">
        <v>115</v>
      </c>
      <c r="D96" s="17" t="s">
        <v>117</v>
      </c>
      <c r="E96" s="17"/>
      <c r="F96" s="117">
        <f>F97</f>
        <v>5</v>
      </c>
      <c r="G96" s="117">
        <f>G98</f>
        <v>5</v>
      </c>
      <c r="H96" s="117">
        <f>H98</f>
        <v>5</v>
      </c>
    </row>
    <row r="97" spans="1:8" s="9" customFormat="1">
      <c r="A97" s="31" t="s">
        <v>70</v>
      </c>
      <c r="B97" s="17"/>
      <c r="C97" s="17" t="s">
        <v>115</v>
      </c>
      <c r="D97" s="17" t="s">
        <v>118</v>
      </c>
      <c r="E97" s="17"/>
      <c r="F97" s="117">
        <f t="shared" ref="F97:F99" si="17">F98</f>
        <v>5</v>
      </c>
      <c r="G97" s="117">
        <v>5</v>
      </c>
      <c r="H97" s="117">
        <v>5</v>
      </c>
    </row>
    <row r="98" spans="1:8" s="9" customFormat="1" ht="39.6">
      <c r="A98" s="23" t="s">
        <v>119</v>
      </c>
      <c r="B98" s="17"/>
      <c r="C98" s="17" t="s">
        <v>115</v>
      </c>
      <c r="D98" s="17" t="s">
        <v>120</v>
      </c>
      <c r="E98" s="17"/>
      <c r="F98" s="117">
        <f t="shared" si="17"/>
        <v>5</v>
      </c>
      <c r="G98" s="117">
        <f t="shared" ref="G98:H99" si="18">G99</f>
        <v>5</v>
      </c>
      <c r="H98" s="117">
        <f t="shared" si="18"/>
        <v>5</v>
      </c>
    </row>
    <row r="99" spans="1:8" ht="26.4">
      <c r="A99" s="10" t="s">
        <v>121</v>
      </c>
      <c r="B99" s="11"/>
      <c r="C99" s="17" t="s">
        <v>115</v>
      </c>
      <c r="D99" s="11" t="s">
        <v>122</v>
      </c>
      <c r="E99" s="11"/>
      <c r="F99" s="117">
        <f t="shared" si="17"/>
        <v>5</v>
      </c>
      <c r="G99" s="113">
        <f t="shared" si="18"/>
        <v>5</v>
      </c>
      <c r="H99" s="113">
        <f t="shared" si="18"/>
        <v>5</v>
      </c>
    </row>
    <row r="100" spans="1:8" ht="27.6">
      <c r="A100" s="12" t="s">
        <v>27</v>
      </c>
      <c r="B100" s="11"/>
      <c r="C100" s="17" t="s">
        <v>115</v>
      </c>
      <c r="D100" s="11" t="s">
        <v>122</v>
      </c>
      <c r="E100" s="11" t="s">
        <v>28</v>
      </c>
      <c r="F100" s="113">
        <v>5</v>
      </c>
      <c r="G100" s="113">
        <v>5</v>
      </c>
      <c r="H100" s="113">
        <v>5</v>
      </c>
    </row>
    <row r="101" spans="1:8" s="9" customFormat="1" ht="26.4">
      <c r="A101" s="8" t="s">
        <v>85</v>
      </c>
      <c r="B101" s="5"/>
      <c r="C101" s="17" t="s">
        <v>115</v>
      </c>
      <c r="D101" s="5" t="s">
        <v>55</v>
      </c>
      <c r="E101" s="5"/>
      <c r="F101" s="112">
        <f>F102</f>
        <v>10</v>
      </c>
      <c r="G101" s="112">
        <f t="shared" ref="F101:H102" si="19">G102</f>
        <v>26.5</v>
      </c>
      <c r="H101" s="112">
        <f t="shared" si="19"/>
        <v>28.1</v>
      </c>
    </row>
    <row r="102" spans="1:8" s="9" customFormat="1">
      <c r="A102" s="8" t="s">
        <v>23</v>
      </c>
      <c r="B102" s="5"/>
      <c r="C102" s="17" t="s">
        <v>115</v>
      </c>
      <c r="D102" s="5" t="s">
        <v>86</v>
      </c>
      <c r="E102" s="5"/>
      <c r="F102" s="112">
        <f t="shared" si="19"/>
        <v>10</v>
      </c>
      <c r="G102" s="112">
        <f t="shared" si="19"/>
        <v>26.5</v>
      </c>
      <c r="H102" s="112">
        <f t="shared" si="19"/>
        <v>28.1</v>
      </c>
    </row>
    <row r="103" spans="1:8" s="9" customFormat="1">
      <c r="A103" s="16" t="s">
        <v>23</v>
      </c>
      <c r="B103" s="17"/>
      <c r="C103" s="17" t="s">
        <v>115</v>
      </c>
      <c r="D103" s="17" t="s">
        <v>87</v>
      </c>
      <c r="E103" s="17"/>
      <c r="F103" s="117">
        <f t="shared" ref="F103:H104" si="20">F104</f>
        <v>10</v>
      </c>
      <c r="G103" s="117">
        <f t="shared" si="20"/>
        <v>26.5</v>
      </c>
      <c r="H103" s="117">
        <f t="shared" si="20"/>
        <v>28.1</v>
      </c>
    </row>
    <row r="104" spans="1:8" s="9" customFormat="1" ht="26.4">
      <c r="A104" s="10" t="s">
        <v>114</v>
      </c>
      <c r="B104" s="11"/>
      <c r="C104" s="17" t="s">
        <v>115</v>
      </c>
      <c r="D104" s="11" t="s">
        <v>123</v>
      </c>
      <c r="E104" s="11"/>
      <c r="F104" s="113">
        <f t="shared" si="20"/>
        <v>10</v>
      </c>
      <c r="G104" s="113">
        <f t="shared" si="20"/>
        <v>26.5</v>
      </c>
      <c r="H104" s="113">
        <f t="shared" si="20"/>
        <v>28.1</v>
      </c>
    </row>
    <row r="105" spans="1:8" ht="27.6">
      <c r="A105" s="12" t="s">
        <v>27</v>
      </c>
      <c r="B105" s="11"/>
      <c r="C105" s="17" t="s">
        <v>115</v>
      </c>
      <c r="D105" s="11" t="s">
        <v>123</v>
      </c>
      <c r="E105" s="11" t="s">
        <v>28</v>
      </c>
      <c r="F105" s="113">
        <v>10</v>
      </c>
      <c r="G105" s="113">
        <v>26.5</v>
      </c>
      <c r="H105" s="113">
        <v>28.1</v>
      </c>
    </row>
    <row r="106" spans="1:8" s="85" customFormat="1">
      <c r="A106" s="84" t="s">
        <v>124</v>
      </c>
      <c r="B106" s="82"/>
      <c r="C106" s="82" t="s">
        <v>125</v>
      </c>
      <c r="D106" s="82"/>
      <c r="E106" s="82"/>
      <c r="F106" s="114">
        <f>F107+F152</f>
        <v>2704.9300000000003</v>
      </c>
      <c r="G106" s="114">
        <f>G107+G152</f>
        <v>1496.8</v>
      </c>
      <c r="H106" s="114">
        <f>H107+H152</f>
        <v>1420.7</v>
      </c>
    </row>
    <row r="107" spans="1:8" s="9" customFormat="1" ht="12.6" customHeight="1">
      <c r="A107" s="8" t="s">
        <v>126</v>
      </c>
      <c r="B107" s="5"/>
      <c r="C107" s="5" t="s">
        <v>127</v>
      </c>
      <c r="D107" s="5"/>
      <c r="E107" s="5"/>
      <c r="F107" s="112">
        <f>SUM(F137+F141+F146)</f>
        <v>2084.9300000000003</v>
      </c>
      <c r="G107" s="112">
        <v>1146.8</v>
      </c>
      <c r="H107" s="112">
        <v>1200.7</v>
      </c>
    </row>
    <row r="108" spans="1:8" s="9" customFormat="1" ht="79.2" hidden="1" customHeight="1">
      <c r="A108" s="8" t="s">
        <v>128</v>
      </c>
      <c r="B108" s="5"/>
      <c r="C108" s="5" t="s">
        <v>127</v>
      </c>
      <c r="D108" s="5" t="s">
        <v>129</v>
      </c>
      <c r="E108" s="5"/>
      <c r="F108" s="112">
        <f>F110</f>
        <v>0</v>
      </c>
      <c r="G108" s="112">
        <f>G111+G115+G118</f>
        <v>0</v>
      </c>
      <c r="H108" s="112">
        <f>H111+H115+H113</f>
        <v>0</v>
      </c>
    </row>
    <row r="109" spans="1:8" s="9" customFormat="1" ht="42" hidden="1" customHeight="1">
      <c r="A109" s="32" t="s">
        <v>70</v>
      </c>
      <c r="B109" s="5"/>
      <c r="C109" s="5" t="s">
        <v>127</v>
      </c>
      <c r="D109" s="5" t="s">
        <v>130</v>
      </c>
      <c r="E109" s="5"/>
      <c r="F109" s="112">
        <v>0</v>
      </c>
      <c r="G109" s="112">
        <v>0</v>
      </c>
      <c r="H109" s="112">
        <v>0</v>
      </c>
    </row>
    <row r="110" spans="1:8" s="9" customFormat="1" ht="55.8" hidden="1" customHeight="1">
      <c r="A110" s="33" t="s">
        <v>131</v>
      </c>
      <c r="B110" s="5"/>
      <c r="C110" s="5" t="s">
        <v>127</v>
      </c>
      <c r="D110" s="5" t="s">
        <v>132</v>
      </c>
      <c r="E110" s="5"/>
      <c r="F110" s="112">
        <f>F111+F113+F115+F117</f>
        <v>0</v>
      </c>
      <c r="G110" s="112">
        <f>G111+G113+G118</f>
        <v>0</v>
      </c>
      <c r="H110" s="112">
        <f>H111+H113+H115</f>
        <v>0</v>
      </c>
    </row>
    <row r="111" spans="1:8" s="9" customFormat="1" ht="37.799999999999997" hidden="1" customHeight="1">
      <c r="A111" s="20" t="s">
        <v>133</v>
      </c>
      <c r="B111" s="5"/>
      <c r="C111" s="11" t="s">
        <v>127</v>
      </c>
      <c r="D111" s="11" t="s">
        <v>134</v>
      </c>
      <c r="E111" s="5"/>
      <c r="F111" s="117">
        <v>0</v>
      </c>
      <c r="G111" s="117">
        <f>G112</f>
        <v>0</v>
      </c>
      <c r="H111" s="117">
        <f>H112</f>
        <v>0</v>
      </c>
    </row>
    <row r="112" spans="1:8" s="9" customFormat="1" ht="25.8" hidden="1" customHeight="1">
      <c r="A112" s="12" t="s">
        <v>27</v>
      </c>
      <c r="B112" s="11"/>
      <c r="C112" s="11" t="s">
        <v>127</v>
      </c>
      <c r="D112" s="11" t="s">
        <v>134</v>
      </c>
      <c r="E112" s="11" t="s">
        <v>28</v>
      </c>
      <c r="F112" s="117">
        <v>0</v>
      </c>
      <c r="G112" s="117">
        <v>0</v>
      </c>
      <c r="H112" s="117">
        <v>0</v>
      </c>
    </row>
    <row r="113" spans="1:8" ht="30.6" hidden="1" customHeight="1">
      <c r="A113" s="20" t="s">
        <v>135</v>
      </c>
      <c r="B113" s="11"/>
      <c r="C113" s="11" t="s">
        <v>127</v>
      </c>
      <c r="D113" s="11"/>
      <c r="E113" s="11"/>
      <c r="F113" s="113">
        <f>F114</f>
        <v>0</v>
      </c>
      <c r="G113" s="113">
        <f>G114</f>
        <v>0</v>
      </c>
      <c r="H113" s="113">
        <f>H114</f>
        <v>0</v>
      </c>
    </row>
    <row r="114" spans="1:8" ht="57.6" hidden="1" customHeight="1">
      <c r="A114" s="34"/>
      <c r="B114" s="11"/>
      <c r="C114" s="11" t="s">
        <v>127</v>
      </c>
      <c r="D114" s="11"/>
      <c r="E114" s="11"/>
      <c r="F114" s="113"/>
      <c r="G114" s="116">
        <v>0</v>
      </c>
      <c r="H114" s="116">
        <f>G114+G114*0.05</f>
        <v>0</v>
      </c>
    </row>
    <row r="115" spans="1:8" ht="0.6" hidden="1" customHeight="1">
      <c r="A115" s="34" t="s">
        <v>136</v>
      </c>
      <c r="B115" s="11"/>
      <c r="C115" s="11" t="s">
        <v>127</v>
      </c>
      <c r="D115" s="11" t="s">
        <v>137</v>
      </c>
      <c r="E115" s="11"/>
      <c r="F115" s="113">
        <f>F116</f>
        <v>0</v>
      </c>
      <c r="G115" s="113">
        <f>G116</f>
        <v>0</v>
      </c>
      <c r="H115" s="113">
        <f>H116</f>
        <v>0</v>
      </c>
    </row>
    <row r="116" spans="1:8" ht="25.8" hidden="1" customHeight="1">
      <c r="A116" s="12" t="s">
        <v>27</v>
      </c>
      <c r="B116" s="11"/>
      <c r="C116" s="11" t="s">
        <v>127</v>
      </c>
      <c r="D116" s="11" t="s">
        <v>137</v>
      </c>
      <c r="E116" s="11" t="s">
        <v>28</v>
      </c>
      <c r="F116" s="113">
        <v>0</v>
      </c>
      <c r="G116" s="113">
        <v>0</v>
      </c>
      <c r="H116" s="113">
        <v>0</v>
      </c>
    </row>
    <row r="117" spans="1:8" ht="49.2" hidden="1" customHeight="1">
      <c r="A117" s="26"/>
      <c r="B117" s="11"/>
      <c r="C117" s="11" t="s">
        <v>127</v>
      </c>
      <c r="D117" s="11" t="s">
        <v>138</v>
      </c>
      <c r="E117" s="11"/>
      <c r="F117" s="113">
        <f>F118</f>
        <v>0</v>
      </c>
      <c r="G117" s="122">
        <f>G118</f>
        <v>0</v>
      </c>
      <c r="H117" s="122">
        <f>H118</f>
        <v>0</v>
      </c>
    </row>
    <row r="118" spans="1:8" ht="63.6" hidden="1" customHeight="1">
      <c r="A118" s="26" t="s">
        <v>139</v>
      </c>
      <c r="B118" s="11"/>
      <c r="C118" s="11" t="s">
        <v>127</v>
      </c>
      <c r="D118" s="11" t="s">
        <v>140</v>
      </c>
      <c r="E118" s="11"/>
      <c r="F118" s="123">
        <v>0</v>
      </c>
      <c r="G118" s="113">
        <v>0</v>
      </c>
      <c r="H118" s="113">
        <v>0</v>
      </c>
    </row>
    <row r="119" spans="1:8" ht="36.6" hidden="1" customHeight="1">
      <c r="A119" s="12" t="s">
        <v>27</v>
      </c>
      <c r="B119" s="11"/>
      <c r="C119" s="11" t="s">
        <v>127</v>
      </c>
      <c r="D119" s="11" t="s">
        <v>140</v>
      </c>
      <c r="E119" s="11" t="s">
        <v>28</v>
      </c>
      <c r="F119" s="113">
        <v>0</v>
      </c>
      <c r="G119" s="124">
        <v>0</v>
      </c>
      <c r="H119" s="124">
        <f>H120</f>
        <v>0</v>
      </c>
    </row>
    <row r="120" spans="1:8" ht="21.6" hidden="1" customHeight="1">
      <c r="A120" s="26"/>
      <c r="B120" s="11"/>
      <c r="C120" s="11" t="s">
        <v>127</v>
      </c>
      <c r="D120" s="11" t="s">
        <v>141</v>
      </c>
      <c r="E120" s="11" t="s">
        <v>45</v>
      </c>
      <c r="F120" s="113"/>
      <c r="G120" s="116">
        <f>F120+F120*0.05</f>
        <v>0</v>
      </c>
      <c r="H120" s="116">
        <f>G120+G120*0.05</f>
        <v>0</v>
      </c>
    </row>
    <row r="121" spans="1:8" ht="103.2" hidden="1" customHeight="1">
      <c r="A121" s="35" t="s">
        <v>142</v>
      </c>
      <c r="B121" s="36"/>
      <c r="C121" s="5" t="s">
        <v>143</v>
      </c>
      <c r="D121" s="37" t="s">
        <v>144</v>
      </c>
      <c r="E121" s="36"/>
      <c r="F121" s="112">
        <f t="shared" ref="F121:H123" si="21">F122</f>
        <v>0</v>
      </c>
      <c r="G121" s="112">
        <f t="shared" si="21"/>
        <v>0</v>
      </c>
      <c r="H121" s="112">
        <f t="shared" si="21"/>
        <v>0</v>
      </c>
    </row>
    <row r="122" spans="1:8" ht="42.6" hidden="1" customHeight="1">
      <c r="A122" s="38" t="s">
        <v>145</v>
      </c>
      <c r="B122" s="36"/>
      <c r="C122" s="5" t="s">
        <v>143</v>
      </c>
      <c r="D122" s="6" t="s">
        <v>146</v>
      </c>
      <c r="E122" s="36"/>
      <c r="F122" s="113">
        <f t="shared" si="21"/>
        <v>0</v>
      </c>
      <c r="G122" s="113">
        <f t="shared" si="21"/>
        <v>0</v>
      </c>
      <c r="H122" s="113">
        <f t="shared" si="21"/>
        <v>0</v>
      </c>
    </row>
    <row r="123" spans="1:8" ht="65.400000000000006" hidden="1" customHeight="1">
      <c r="A123" s="20" t="s">
        <v>147</v>
      </c>
      <c r="B123" s="36"/>
      <c r="C123" s="36" t="s">
        <v>148</v>
      </c>
      <c r="D123" s="6" t="s">
        <v>149</v>
      </c>
      <c r="E123" s="36"/>
      <c r="F123" s="113">
        <f t="shared" si="21"/>
        <v>0</v>
      </c>
      <c r="G123" s="113">
        <f t="shared" si="21"/>
        <v>0</v>
      </c>
      <c r="H123" s="113">
        <f t="shared" si="21"/>
        <v>0</v>
      </c>
    </row>
    <row r="124" spans="1:8" ht="34.200000000000003" hidden="1" customHeight="1">
      <c r="A124" s="12" t="s">
        <v>27</v>
      </c>
      <c r="B124" s="36"/>
      <c r="C124" s="36" t="s">
        <v>148</v>
      </c>
      <c r="D124" s="6" t="s">
        <v>149</v>
      </c>
      <c r="E124" s="36">
        <v>200</v>
      </c>
      <c r="F124" s="113"/>
      <c r="G124" s="116"/>
      <c r="H124" s="116"/>
    </row>
    <row r="125" spans="1:8" s="9" customFormat="1" ht="40.200000000000003" hidden="1" customHeight="1">
      <c r="A125" s="8" t="s">
        <v>150</v>
      </c>
      <c r="B125" s="5"/>
      <c r="C125" s="5" t="s">
        <v>127</v>
      </c>
      <c r="D125" s="5" t="s">
        <v>151</v>
      </c>
      <c r="E125" s="5"/>
      <c r="F125" s="112">
        <f t="shared" ref="F125:H127" si="22">F126</f>
        <v>0</v>
      </c>
      <c r="G125" s="112">
        <f t="shared" si="22"/>
        <v>0</v>
      </c>
      <c r="H125" s="112">
        <f t="shared" si="22"/>
        <v>0</v>
      </c>
    </row>
    <row r="126" spans="1:8" s="9" customFormat="1" ht="39.6" hidden="1" customHeight="1">
      <c r="A126" s="8" t="s">
        <v>152</v>
      </c>
      <c r="B126" s="5"/>
      <c r="C126" s="5" t="s">
        <v>127</v>
      </c>
      <c r="D126" s="5" t="s">
        <v>153</v>
      </c>
      <c r="E126" s="5"/>
      <c r="F126" s="112">
        <f t="shared" si="22"/>
        <v>0</v>
      </c>
      <c r="G126" s="112">
        <f t="shared" si="22"/>
        <v>0</v>
      </c>
      <c r="H126" s="112">
        <f t="shared" si="22"/>
        <v>0</v>
      </c>
    </row>
    <row r="127" spans="1:8" ht="35.4" hidden="1" customHeight="1">
      <c r="A127" s="20" t="s">
        <v>133</v>
      </c>
      <c r="B127" s="11"/>
      <c r="C127" s="11" t="s">
        <v>127</v>
      </c>
      <c r="D127" s="11" t="s">
        <v>154</v>
      </c>
      <c r="E127" s="11"/>
      <c r="F127" s="113">
        <f t="shared" si="22"/>
        <v>0</v>
      </c>
      <c r="G127" s="113">
        <f t="shared" si="22"/>
        <v>0</v>
      </c>
      <c r="H127" s="113">
        <f t="shared" si="22"/>
        <v>0</v>
      </c>
    </row>
    <row r="128" spans="1:8" ht="38.4" hidden="1" customHeight="1">
      <c r="A128" s="26" t="s">
        <v>82</v>
      </c>
      <c r="B128" s="36"/>
      <c r="C128" s="36" t="s">
        <v>127</v>
      </c>
      <c r="D128" s="36" t="s">
        <v>154</v>
      </c>
      <c r="E128" s="36">
        <v>240</v>
      </c>
      <c r="F128" s="113"/>
      <c r="G128" s="116">
        <f>F128+F128*0.05</f>
        <v>0</v>
      </c>
      <c r="H128" s="116">
        <f>G128+G128*0.05</f>
        <v>0</v>
      </c>
    </row>
    <row r="129" spans="1:8" ht="35.4" hidden="1" customHeight="1">
      <c r="A129" s="8" t="s">
        <v>155</v>
      </c>
      <c r="B129" s="36"/>
      <c r="C129" s="5" t="s">
        <v>127</v>
      </c>
      <c r="D129" s="37" t="s">
        <v>156</v>
      </c>
      <c r="E129" s="36"/>
      <c r="F129" s="113">
        <f t="shared" ref="F129:H131" si="23">F130</f>
        <v>0</v>
      </c>
      <c r="G129" s="113">
        <f t="shared" si="23"/>
        <v>0</v>
      </c>
      <c r="H129" s="113">
        <f t="shared" si="23"/>
        <v>0</v>
      </c>
    </row>
    <row r="130" spans="1:8" ht="43.8" hidden="1" customHeight="1">
      <c r="A130" s="8" t="s">
        <v>152</v>
      </c>
      <c r="B130" s="36"/>
      <c r="C130" s="5" t="s">
        <v>127</v>
      </c>
      <c r="D130" s="6" t="s">
        <v>157</v>
      </c>
      <c r="E130" s="36"/>
      <c r="F130" s="113">
        <f t="shared" si="23"/>
        <v>0</v>
      </c>
      <c r="G130" s="113">
        <f t="shared" si="23"/>
        <v>0</v>
      </c>
      <c r="H130" s="113">
        <f t="shared" si="23"/>
        <v>0</v>
      </c>
    </row>
    <row r="131" spans="1:8" ht="32.4" hidden="1" customHeight="1">
      <c r="A131" s="26" t="s">
        <v>158</v>
      </c>
      <c r="B131" s="36"/>
      <c r="C131" s="11" t="s">
        <v>127</v>
      </c>
      <c r="D131" s="6" t="s">
        <v>159</v>
      </c>
      <c r="E131" s="36"/>
      <c r="F131" s="113">
        <f t="shared" si="23"/>
        <v>0</v>
      </c>
      <c r="G131" s="113">
        <f t="shared" si="23"/>
        <v>0</v>
      </c>
      <c r="H131" s="113">
        <f t="shared" si="23"/>
        <v>0</v>
      </c>
    </row>
    <row r="132" spans="1:8" ht="37.799999999999997" hidden="1" customHeight="1">
      <c r="A132" s="26" t="s">
        <v>82</v>
      </c>
      <c r="B132" s="36"/>
      <c r="C132" s="36" t="s">
        <v>127</v>
      </c>
      <c r="D132" s="6" t="s">
        <v>159</v>
      </c>
      <c r="E132" s="36">
        <v>240</v>
      </c>
      <c r="F132" s="113"/>
      <c r="G132" s="116">
        <f>F132+F132*0.05</f>
        <v>0</v>
      </c>
      <c r="H132" s="116">
        <f>G132+G132*0.05</f>
        <v>0</v>
      </c>
    </row>
    <row r="133" spans="1:8" ht="37.799999999999997" hidden="1" customHeight="1">
      <c r="A133" s="35" t="s">
        <v>160</v>
      </c>
      <c r="B133" s="36"/>
      <c r="C133" s="5" t="s">
        <v>127</v>
      </c>
      <c r="D133" s="37" t="s">
        <v>161</v>
      </c>
      <c r="E133" s="36"/>
      <c r="F133" s="113">
        <f t="shared" ref="F133:H135" si="24">F134</f>
        <v>0</v>
      </c>
      <c r="G133" s="113">
        <f t="shared" si="24"/>
        <v>0</v>
      </c>
      <c r="H133" s="113">
        <f t="shared" si="24"/>
        <v>0</v>
      </c>
    </row>
    <row r="134" spans="1:8" ht="38.4" hidden="1" customHeight="1">
      <c r="A134" s="8"/>
      <c r="B134" s="36"/>
      <c r="C134" s="5" t="s">
        <v>127</v>
      </c>
      <c r="D134" s="6" t="s">
        <v>162</v>
      </c>
      <c r="E134" s="36"/>
      <c r="F134" s="113">
        <f t="shared" si="24"/>
        <v>0</v>
      </c>
      <c r="G134" s="113">
        <f t="shared" si="24"/>
        <v>0</v>
      </c>
      <c r="H134" s="113">
        <f t="shared" si="24"/>
        <v>0</v>
      </c>
    </row>
    <row r="135" spans="1:8" ht="34.200000000000003" hidden="1" customHeight="1">
      <c r="A135" s="20" t="s">
        <v>147</v>
      </c>
      <c r="B135" s="36"/>
      <c r="C135" s="11" t="s">
        <v>127</v>
      </c>
      <c r="D135" s="6" t="s">
        <v>163</v>
      </c>
      <c r="E135" s="36"/>
      <c r="F135" s="113">
        <f t="shared" si="24"/>
        <v>0</v>
      </c>
      <c r="G135" s="113">
        <f t="shared" si="24"/>
        <v>0</v>
      </c>
      <c r="H135" s="113">
        <f t="shared" si="24"/>
        <v>0</v>
      </c>
    </row>
    <row r="136" spans="1:8" ht="55.8" hidden="1" customHeight="1">
      <c r="A136" s="39" t="s">
        <v>164</v>
      </c>
      <c r="B136" s="36"/>
      <c r="C136" s="36" t="s">
        <v>127</v>
      </c>
      <c r="D136" s="6" t="s">
        <v>163</v>
      </c>
      <c r="E136" s="36">
        <v>200</v>
      </c>
      <c r="F136" s="113"/>
      <c r="G136" s="116">
        <f>F136+F136*0.05</f>
        <v>0</v>
      </c>
      <c r="H136" s="116">
        <f>G136+G136*0.05</f>
        <v>0</v>
      </c>
    </row>
    <row r="137" spans="1:8" s="9" customFormat="1" ht="79.8" customHeight="1">
      <c r="A137" s="8" t="s">
        <v>165</v>
      </c>
      <c r="B137" s="5"/>
      <c r="C137" s="5" t="s">
        <v>127</v>
      </c>
      <c r="D137" s="5" t="s">
        <v>166</v>
      </c>
      <c r="E137" s="5"/>
      <c r="F137" s="112">
        <f t="shared" ref="F137:H139" si="25">F138</f>
        <v>915.7</v>
      </c>
      <c r="G137" s="112">
        <f t="shared" si="25"/>
        <v>0</v>
      </c>
      <c r="H137" s="112">
        <f t="shared" si="25"/>
        <v>0</v>
      </c>
    </row>
    <row r="138" spans="1:8" s="9" customFormat="1" ht="34.200000000000003" customHeight="1">
      <c r="A138" s="39" t="s">
        <v>167</v>
      </c>
      <c r="B138" s="5"/>
      <c r="C138" s="17" t="s">
        <v>127</v>
      </c>
      <c r="D138" s="17" t="s">
        <v>168</v>
      </c>
      <c r="E138" s="17"/>
      <c r="F138" s="117">
        <f t="shared" si="25"/>
        <v>915.7</v>
      </c>
      <c r="G138" s="117">
        <f t="shared" si="25"/>
        <v>0</v>
      </c>
      <c r="H138" s="117">
        <f t="shared" si="25"/>
        <v>0</v>
      </c>
    </row>
    <row r="139" spans="1:8" s="9" customFormat="1" ht="86.4" customHeight="1">
      <c r="A139" s="40" t="s">
        <v>169</v>
      </c>
      <c r="B139" s="17"/>
      <c r="C139" s="17" t="s">
        <v>127</v>
      </c>
      <c r="D139" s="17" t="s">
        <v>170</v>
      </c>
      <c r="E139" s="17"/>
      <c r="F139" s="117">
        <f t="shared" si="25"/>
        <v>915.7</v>
      </c>
      <c r="G139" s="117">
        <f t="shared" si="25"/>
        <v>0</v>
      </c>
      <c r="H139" s="117">
        <f t="shared" si="25"/>
        <v>0</v>
      </c>
    </row>
    <row r="140" spans="1:8" ht="30" customHeight="1">
      <c r="A140" s="45" t="s">
        <v>27</v>
      </c>
      <c r="B140" s="11"/>
      <c r="C140" s="11" t="s">
        <v>127</v>
      </c>
      <c r="D140" s="17" t="s">
        <v>170</v>
      </c>
      <c r="E140" s="11" t="s">
        <v>28</v>
      </c>
      <c r="F140" s="113">
        <v>915.7</v>
      </c>
      <c r="G140" s="113">
        <v>0</v>
      </c>
      <c r="H140" s="113">
        <f>G140+G140*0.05</f>
        <v>0</v>
      </c>
    </row>
    <row r="141" spans="1:8" ht="26.4">
      <c r="A141" s="8" t="s">
        <v>85</v>
      </c>
      <c r="B141" s="11"/>
      <c r="C141" s="29" t="s">
        <v>127</v>
      </c>
      <c r="D141" s="29" t="s">
        <v>171</v>
      </c>
      <c r="E141" s="11"/>
      <c r="F141" s="121">
        <f>F142</f>
        <v>1169.23</v>
      </c>
      <c r="G141" s="121">
        <f t="shared" ref="F141:H142" si="26">G142</f>
        <v>1146.8</v>
      </c>
      <c r="H141" s="121">
        <f t="shared" si="26"/>
        <v>1200.7</v>
      </c>
    </row>
    <row r="142" spans="1:8" ht="43.8" customHeight="1">
      <c r="A142" s="45" t="s">
        <v>172</v>
      </c>
      <c r="B142" s="11"/>
      <c r="C142" s="11" t="s">
        <v>127</v>
      </c>
      <c r="D142" s="11" t="s">
        <v>63</v>
      </c>
      <c r="E142" s="11"/>
      <c r="F142" s="113">
        <f t="shared" si="26"/>
        <v>1169.23</v>
      </c>
      <c r="G142" s="113">
        <f t="shared" si="26"/>
        <v>1146.8</v>
      </c>
      <c r="H142" s="113">
        <f t="shared" si="26"/>
        <v>1200.7</v>
      </c>
    </row>
    <row r="143" spans="1:8" ht="29.4" customHeight="1">
      <c r="A143" s="45" t="s">
        <v>27</v>
      </c>
      <c r="B143" s="11"/>
      <c r="C143" s="11" t="s">
        <v>127</v>
      </c>
      <c r="D143" s="11" t="s">
        <v>63</v>
      </c>
      <c r="E143" s="11" t="s">
        <v>28</v>
      </c>
      <c r="F143" s="113">
        <v>1169.23</v>
      </c>
      <c r="G143" s="113">
        <v>1146.8</v>
      </c>
      <c r="H143" s="113">
        <v>1200.7</v>
      </c>
    </row>
    <row r="144" spans="1:8" ht="0.6" hidden="1" customHeight="1">
      <c r="A144" s="41" t="s">
        <v>173</v>
      </c>
      <c r="B144" s="11"/>
      <c r="C144" s="11" t="s">
        <v>127</v>
      </c>
      <c r="D144" s="17" t="s">
        <v>174</v>
      </c>
      <c r="E144" s="11"/>
      <c r="F144" s="113"/>
      <c r="G144" s="113">
        <v>0</v>
      </c>
      <c r="H144" s="113">
        <v>0</v>
      </c>
    </row>
    <row r="145" spans="1:8" ht="43.8" hidden="1" customHeight="1">
      <c r="A145" s="12" t="s">
        <v>27</v>
      </c>
      <c r="B145" s="11"/>
      <c r="C145" s="11" t="s">
        <v>127</v>
      </c>
      <c r="D145" s="17" t="s">
        <v>174</v>
      </c>
      <c r="E145" s="17" t="s">
        <v>28</v>
      </c>
      <c r="F145" s="117"/>
      <c r="G145" s="117">
        <v>0</v>
      </c>
      <c r="H145" s="113">
        <v>0</v>
      </c>
    </row>
    <row r="146" spans="1:8" ht="37.200000000000003" hidden="1" customHeight="1">
      <c r="A146" s="12" t="s">
        <v>175</v>
      </c>
      <c r="B146" s="11"/>
      <c r="C146" s="11" t="s">
        <v>127</v>
      </c>
      <c r="D146" s="17" t="s">
        <v>176</v>
      </c>
      <c r="E146" s="11"/>
      <c r="F146" s="117"/>
      <c r="G146" s="117">
        <v>0</v>
      </c>
      <c r="H146" s="113">
        <v>0</v>
      </c>
    </row>
    <row r="147" spans="1:8" ht="36" hidden="1" customHeight="1">
      <c r="A147" s="12" t="s">
        <v>27</v>
      </c>
      <c r="B147" s="11"/>
      <c r="C147" s="11" t="s">
        <v>127</v>
      </c>
      <c r="D147" s="17" t="s">
        <v>176</v>
      </c>
      <c r="E147" s="17" t="s">
        <v>28</v>
      </c>
      <c r="F147" s="117"/>
      <c r="G147" s="117">
        <v>0</v>
      </c>
      <c r="H147" s="113">
        <v>0</v>
      </c>
    </row>
    <row r="148" spans="1:8" ht="39.6" hidden="1" customHeight="1">
      <c r="A148" s="12"/>
      <c r="B148" s="11"/>
      <c r="C148" s="11"/>
      <c r="D148" s="17"/>
      <c r="E148" s="17"/>
      <c r="F148" s="117"/>
      <c r="G148" s="117"/>
      <c r="H148" s="113"/>
    </row>
    <row r="149" spans="1:8" ht="40.200000000000003" hidden="1" customHeight="1">
      <c r="A149" s="12"/>
      <c r="B149" s="11"/>
      <c r="C149" s="11"/>
      <c r="D149" s="17"/>
      <c r="E149" s="17"/>
      <c r="F149" s="117"/>
      <c r="G149" s="117"/>
      <c r="H149" s="113"/>
    </row>
    <row r="150" spans="1:8" ht="37.200000000000003" hidden="1" customHeight="1">
      <c r="A150" s="12"/>
      <c r="B150" s="11"/>
      <c r="C150" s="11"/>
      <c r="D150" s="17"/>
      <c r="E150" s="17"/>
      <c r="F150" s="117"/>
      <c r="G150" s="117"/>
      <c r="H150" s="113"/>
    </row>
    <row r="151" spans="1:8" ht="43.8" hidden="1" customHeight="1">
      <c r="A151" s="12"/>
      <c r="B151" s="11"/>
      <c r="C151" s="11"/>
      <c r="D151" s="17"/>
      <c r="E151" s="17"/>
      <c r="F151" s="117"/>
      <c r="G151" s="117"/>
      <c r="H151" s="113"/>
    </row>
    <row r="152" spans="1:8" ht="24.6" customHeight="1">
      <c r="A152" s="8" t="s">
        <v>177</v>
      </c>
      <c r="B152" s="5"/>
      <c r="C152" s="5" t="s">
        <v>178</v>
      </c>
      <c r="D152" s="5"/>
      <c r="E152" s="5"/>
      <c r="F152" s="112">
        <f>F157</f>
        <v>620</v>
      </c>
      <c r="G152" s="112">
        <f>G153+G157</f>
        <v>350</v>
      </c>
      <c r="H152" s="112">
        <f>H153+H157</f>
        <v>220</v>
      </c>
    </row>
    <row r="153" spans="1:8" ht="79.2" hidden="1">
      <c r="A153" s="8" t="s">
        <v>179</v>
      </c>
      <c r="B153" s="5"/>
      <c r="C153" s="5" t="s">
        <v>178</v>
      </c>
      <c r="D153" s="5" t="s">
        <v>144</v>
      </c>
      <c r="E153" s="5"/>
      <c r="F153" s="112">
        <f t="shared" ref="F153:H155" si="27">F154</f>
        <v>0</v>
      </c>
      <c r="G153" s="112">
        <f t="shared" si="27"/>
        <v>0</v>
      </c>
      <c r="H153" s="112">
        <f t="shared" si="27"/>
        <v>0</v>
      </c>
    </row>
    <row r="154" spans="1:8" s="9" customFormat="1" ht="2.4" hidden="1" customHeight="1">
      <c r="A154" s="42" t="s">
        <v>180</v>
      </c>
      <c r="B154" s="5"/>
      <c r="C154" s="5" t="s">
        <v>178</v>
      </c>
      <c r="D154" s="5" t="s">
        <v>146</v>
      </c>
      <c r="E154" s="5"/>
      <c r="F154" s="112">
        <f t="shared" si="27"/>
        <v>0</v>
      </c>
      <c r="G154" s="112">
        <f t="shared" si="27"/>
        <v>0</v>
      </c>
      <c r="H154" s="112">
        <f t="shared" si="27"/>
        <v>0</v>
      </c>
    </row>
    <row r="155" spans="1:8" ht="39.6" hidden="1" customHeight="1">
      <c r="A155" s="39" t="s">
        <v>181</v>
      </c>
      <c r="B155" s="11"/>
      <c r="C155" s="11" t="s">
        <v>178</v>
      </c>
      <c r="D155" s="11" t="s">
        <v>182</v>
      </c>
      <c r="E155" s="11"/>
      <c r="F155" s="113">
        <f t="shared" si="27"/>
        <v>0</v>
      </c>
      <c r="G155" s="113">
        <f t="shared" si="27"/>
        <v>0</v>
      </c>
      <c r="H155" s="113">
        <f t="shared" si="27"/>
        <v>0</v>
      </c>
    </row>
    <row r="156" spans="1:8" ht="26.4" hidden="1" customHeight="1">
      <c r="A156" s="12" t="s">
        <v>27</v>
      </c>
      <c r="B156" s="11"/>
      <c r="C156" s="11" t="s">
        <v>178</v>
      </c>
      <c r="D156" s="11" t="s">
        <v>182</v>
      </c>
      <c r="E156" s="11" t="s">
        <v>28</v>
      </c>
      <c r="F156" s="113"/>
      <c r="G156" s="116">
        <f>F156+F156*0.05</f>
        <v>0</v>
      </c>
      <c r="H156" s="116">
        <f>G156+G156*0.05</f>
        <v>0</v>
      </c>
    </row>
    <row r="157" spans="1:8" s="9" customFormat="1" ht="30" customHeight="1">
      <c r="A157" s="8" t="s">
        <v>85</v>
      </c>
      <c r="B157" s="5"/>
      <c r="C157" s="5" t="s">
        <v>178</v>
      </c>
      <c r="D157" s="5" t="s">
        <v>55</v>
      </c>
      <c r="E157" s="5"/>
      <c r="F157" s="112">
        <f t="shared" ref="F157:H160" si="28">F158</f>
        <v>620</v>
      </c>
      <c r="G157" s="112">
        <f t="shared" si="28"/>
        <v>350</v>
      </c>
      <c r="H157" s="112">
        <f t="shared" si="28"/>
        <v>220</v>
      </c>
    </row>
    <row r="158" spans="1:8" s="9" customFormat="1" ht="26.4">
      <c r="A158" s="95" t="s">
        <v>358</v>
      </c>
      <c r="B158" s="17"/>
      <c r="C158" s="29" t="s">
        <v>178</v>
      </c>
      <c r="D158" s="29" t="s">
        <v>87</v>
      </c>
      <c r="E158" s="29"/>
      <c r="F158" s="121">
        <f t="shared" si="28"/>
        <v>620</v>
      </c>
      <c r="G158" s="121">
        <f t="shared" si="28"/>
        <v>350</v>
      </c>
      <c r="H158" s="121">
        <f t="shared" si="28"/>
        <v>220</v>
      </c>
    </row>
    <row r="159" spans="1:8" s="9" customFormat="1" ht="26.4">
      <c r="A159" s="94" t="s">
        <v>357</v>
      </c>
      <c r="B159" s="17"/>
      <c r="C159" s="17" t="s">
        <v>178</v>
      </c>
      <c r="D159" s="11" t="s">
        <v>183</v>
      </c>
      <c r="E159" s="17" t="s">
        <v>28</v>
      </c>
      <c r="F159" s="117">
        <f t="shared" si="28"/>
        <v>620</v>
      </c>
      <c r="G159" s="117">
        <f t="shared" si="28"/>
        <v>350</v>
      </c>
      <c r="H159" s="117">
        <f t="shared" si="28"/>
        <v>220</v>
      </c>
    </row>
    <row r="160" spans="1:8" ht="39.6">
      <c r="A160" s="94" t="s">
        <v>355</v>
      </c>
      <c r="B160" s="11"/>
      <c r="C160" s="11" t="s">
        <v>178</v>
      </c>
      <c r="D160" s="11" t="s">
        <v>183</v>
      </c>
      <c r="E160" s="11" t="s">
        <v>45</v>
      </c>
      <c r="F160" s="113">
        <f t="shared" si="28"/>
        <v>620</v>
      </c>
      <c r="G160" s="113">
        <f t="shared" si="28"/>
        <v>350</v>
      </c>
      <c r="H160" s="113">
        <f t="shared" si="28"/>
        <v>220</v>
      </c>
    </row>
    <row r="161" spans="1:8">
      <c r="A161" s="93" t="s">
        <v>354</v>
      </c>
      <c r="B161" s="11"/>
      <c r="C161" s="11" t="s">
        <v>178</v>
      </c>
      <c r="D161" s="11" t="s">
        <v>183</v>
      </c>
      <c r="E161" s="11" t="s">
        <v>356</v>
      </c>
      <c r="F161" s="113">
        <v>620</v>
      </c>
      <c r="G161" s="113">
        <v>350</v>
      </c>
      <c r="H161" s="113">
        <v>220</v>
      </c>
    </row>
    <row r="162" spans="1:8" s="9" customFormat="1" ht="26.4">
      <c r="A162" s="8" t="s">
        <v>184</v>
      </c>
      <c r="B162" s="5"/>
      <c r="C162" s="5" t="s">
        <v>185</v>
      </c>
      <c r="D162" s="5"/>
      <c r="E162" s="5"/>
      <c r="F162" s="112">
        <f>F163+F177+F197</f>
        <v>26354.5</v>
      </c>
      <c r="G162" s="112">
        <f>G163+G177+G197</f>
        <v>4966.7000000000007</v>
      </c>
      <c r="H162" s="112">
        <f>H163+H177+H197</f>
        <v>2288.1</v>
      </c>
    </row>
    <row r="163" spans="1:8" s="9" customFormat="1" ht="12.6" customHeight="1">
      <c r="A163" s="8" t="s">
        <v>186</v>
      </c>
      <c r="B163" s="5"/>
      <c r="C163" s="5" t="s">
        <v>187</v>
      </c>
      <c r="D163" s="5"/>
      <c r="E163" s="5"/>
      <c r="F163" s="112">
        <f>F172</f>
        <v>343.7</v>
      </c>
      <c r="G163" s="112">
        <f>G164+G172</f>
        <v>650</v>
      </c>
      <c r="H163" s="112">
        <f>H164+H172</f>
        <v>650</v>
      </c>
    </row>
    <row r="164" spans="1:8" ht="94.8" hidden="1" customHeight="1">
      <c r="A164" s="43" t="s">
        <v>188</v>
      </c>
      <c r="B164" s="11"/>
      <c r="C164" s="11" t="s">
        <v>187</v>
      </c>
      <c r="D164" s="11" t="s">
        <v>189</v>
      </c>
      <c r="E164" s="11"/>
      <c r="F164" s="113">
        <f>F165</f>
        <v>0</v>
      </c>
      <c r="G164" s="113">
        <f>G165</f>
        <v>0</v>
      </c>
      <c r="H164" s="113">
        <f>H165</f>
        <v>0</v>
      </c>
    </row>
    <row r="165" spans="1:8" ht="37.799999999999997" hidden="1" customHeight="1">
      <c r="A165" s="44" t="s">
        <v>190</v>
      </c>
      <c r="B165" s="11"/>
      <c r="C165" s="11" t="s">
        <v>187</v>
      </c>
      <c r="D165" s="11" t="s">
        <v>191</v>
      </c>
      <c r="E165" s="11"/>
      <c r="F165" s="113">
        <f>F166+F168+F170</f>
        <v>0</v>
      </c>
      <c r="G165" s="113">
        <f>G166+G168+G170</f>
        <v>0</v>
      </c>
      <c r="H165" s="113">
        <f>H166+H168+H170</f>
        <v>0</v>
      </c>
    </row>
    <row r="166" spans="1:8" ht="39" hidden="1" customHeight="1">
      <c r="A166" s="44" t="s">
        <v>192</v>
      </c>
      <c r="B166" s="11"/>
      <c r="C166" s="11" t="s">
        <v>187</v>
      </c>
      <c r="D166" s="11" t="s">
        <v>193</v>
      </c>
      <c r="E166" s="11"/>
      <c r="F166" s="113">
        <f>F167</f>
        <v>0</v>
      </c>
      <c r="G166" s="113">
        <f>G167</f>
        <v>0</v>
      </c>
      <c r="H166" s="113">
        <f>H167</f>
        <v>0</v>
      </c>
    </row>
    <row r="167" spans="1:8" ht="37.200000000000003" hidden="1" customHeight="1">
      <c r="A167" s="45" t="s">
        <v>194</v>
      </c>
      <c r="B167" s="17"/>
      <c r="C167" s="17" t="s">
        <v>187</v>
      </c>
      <c r="D167" s="17" t="s">
        <v>193</v>
      </c>
      <c r="E167" s="17" t="s">
        <v>195</v>
      </c>
      <c r="F167" s="117"/>
      <c r="G167" s="117">
        <v>0</v>
      </c>
      <c r="H167" s="117">
        <v>0</v>
      </c>
    </row>
    <row r="168" spans="1:8" ht="36.6" hidden="1" customHeight="1">
      <c r="A168" s="44" t="s">
        <v>192</v>
      </c>
      <c r="B168" s="11"/>
      <c r="C168" s="11" t="s">
        <v>187</v>
      </c>
      <c r="D168" s="11" t="s">
        <v>196</v>
      </c>
      <c r="E168" s="11"/>
      <c r="F168" s="113">
        <f>F169</f>
        <v>0</v>
      </c>
      <c r="G168" s="113">
        <f>G169</f>
        <v>0</v>
      </c>
      <c r="H168" s="113">
        <f>H169</f>
        <v>0</v>
      </c>
    </row>
    <row r="169" spans="1:8" ht="31.8" hidden="1" customHeight="1">
      <c r="A169" s="45" t="s">
        <v>194</v>
      </c>
      <c r="B169" s="17"/>
      <c r="C169" s="17" t="s">
        <v>187</v>
      </c>
      <c r="D169" s="17" t="s">
        <v>196</v>
      </c>
      <c r="E169" s="17" t="s">
        <v>195</v>
      </c>
      <c r="F169" s="117"/>
      <c r="G169" s="117">
        <v>0</v>
      </c>
      <c r="H169" s="113">
        <v>0</v>
      </c>
    </row>
    <row r="170" spans="1:8" ht="36" hidden="1" customHeight="1">
      <c r="A170" s="44" t="s">
        <v>192</v>
      </c>
      <c r="B170" s="11"/>
      <c r="C170" s="11" t="s">
        <v>187</v>
      </c>
      <c r="D170" s="46" t="s">
        <v>197</v>
      </c>
      <c r="E170" s="11"/>
      <c r="F170" s="113">
        <f>F171</f>
        <v>0</v>
      </c>
      <c r="G170" s="113">
        <f>G171</f>
        <v>0</v>
      </c>
      <c r="H170" s="113">
        <f>H171</f>
        <v>0</v>
      </c>
    </row>
    <row r="171" spans="1:8" ht="41.4" hidden="1" customHeight="1">
      <c r="A171" s="45" t="s">
        <v>194</v>
      </c>
      <c r="B171" s="11"/>
      <c r="C171" s="11" t="s">
        <v>187</v>
      </c>
      <c r="D171" s="46" t="s">
        <v>197</v>
      </c>
      <c r="E171" s="11" t="s">
        <v>195</v>
      </c>
      <c r="F171" s="113"/>
      <c r="G171" s="113">
        <v>0</v>
      </c>
      <c r="H171" s="113">
        <f>G171+G171*0.05</f>
        <v>0</v>
      </c>
    </row>
    <row r="172" spans="1:8" s="9" customFormat="1" ht="26.4">
      <c r="A172" s="8" t="s">
        <v>85</v>
      </c>
      <c r="B172" s="5"/>
      <c r="C172" s="5" t="s">
        <v>187</v>
      </c>
      <c r="D172" s="92" t="s">
        <v>55</v>
      </c>
      <c r="E172" s="5"/>
      <c r="F172" s="112">
        <f t="shared" ref="F172:H175" si="29">F173</f>
        <v>343.7</v>
      </c>
      <c r="G172" s="112">
        <f t="shared" si="29"/>
        <v>650</v>
      </c>
      <c r="H172" s="112">
        <f t="shared" si="29"/>
        <v>650</v>
      </c>
    </row>
    <row r="173" spans="1:8" s="9" customFormat="1">
      <c r="A173" s="16" t="s">
        <v>23</v>
      </c>
      <c r="B173" s="17"/>
      <c r="C173" s="17" t="s">
        <v>187</v>
      </c>
      <c r="D173" s="17" t="s">
        <v>86</v>
      </c>
      <c r="E173" s="17"/>
      <c r="F173" s="117">
        <f t="shared" si="29"/>
        <v>343.7</v>
      </c>
      <c r="G173" s="117">
        <f t="shared" si="29"/>
        <v>650</v>
      </c>
      <c r="H173" s="117">
        <f t="shared" si="29"/>
        <v>650</v>
      </c>
    </row>
    <row r="174" spans="1:8" s="9" customFormat="1">
      <c r="A174" s="16" t="s">
        <v>23</v>
      </c>
      <c r="B174" s="17"/>
      <c r="C174" s="17" t="s">
        <v>187</v>
      </c>
      <c r="D174" s="17" t="s">
        <v>87</v>
      </c>
      <c r="E174" s="17"/>
      <c r="F174" s="117">
        <f t="shared" si="29"/>
        <v>343.7</v>
      </c>
      <c r="G174" s="117">
        <f t="shared" si="29"/>
        <v>650</v>
      </c>
      <c r="H174" s="117">
        <f t="shared" si="29"/>
        <v>650</v>
      </c>
    </row>
    <row r="175" spans="1:8" ht="26.4">
      <c r="A175" s="10" t="s">
        <v>198</v>
      </c>
      <c r="B175" s="11"/>
      <c r="C175" s="11" t="s">
        <v>187</v>
      </c>
      <c r="D175" s="11" t="s">
        <v>199</v>
      </c>
      <c r="E175" s="11"/>
      <c r="F175" s="113">
        <f t="shared" si="29"/>
        <v>343.7</v>
      </c>
      <c r="G175" s="113">
        <f t="shared" si="29"/>
        <v>650</v>
      </c>
      <c r="H175" s="113">
        <f t="shared" si="29"/>
        <v>650</v>
      </c>
    </row>
    <row r="176" spans="1:8" s="79" customFormat="1" ht="27.6">
      <c r="A176" s="88" t="s">
        <v>27</v>
      </c>
      <c r="B176" s="78"/>
      <c r="C176" s="78" t="s">
        <v>187</v>
      </c>
      <c r="D176" s="78" t="s">
        <v>199</v>
      </c>
      <c r="E176" s="78" t="s">
        <v>28</v>
      </c>
      <c r="F176" s="115">
        <v>343.7</v>
      </c>
      <c r="G176" s="115">
        <v>650</v>
      </c>
      <c r="H176" s="115">
        <v>650</v>
      </c>
    </row>
    <row r="177" spans="1:8" s="9" customFormat="1" ht="12" customHeight="1">
      <c r="A177" s="8" t="s">
        <v>200</v>
      </c>
      <c r="B177" s="5"/>
      <c r="C177" s="5" t="s">
        <v>201</v>
      </c>
      <c r="D177" s="5"/>
      <c r="E177" s="5"/>
      <c r="F177" s="112">
        <f>F184+F178</f>
        <v>12115.43</v>
      </c>
      <c r="G177" s="112">
        <f>G184+G178</f>
        <v>400</v>
      </c>
      <c r="H177" s="112">
        <f>H184</f>
        <v>450</v>
      </c>
    </row>
    <row r="178" spans="1:8" s="85" customFormat="1" ht="69.599999999999994" customHeight="1">
      <c r="A178" s="97" t="s">
        <v>202</v>
      </c>
      <c r="B178" s="82"/>
      <c r="C178" s="100" t="s">
        <v>201</v>
      </c>
      <c r="D178" s="100" t="s">
        <v>203</v>
      </c>
      <c r="E178" s="100"/>
      <c r="F178" s="125">
        <f>F179</f>
        <v>11434.33</v>
      </c>
      <c r="G178" s="114">
        <v>0</v>
      </c>
      <c r="H178" s="114">
        <v>0</v>
      </c>
    </row>
    <row r="179" spans="1:8" s="85" customFormat="1" ht="14.4" customHeight="1">
      <c r="A179" s="98" t="s">
        <v>204</v>
      </c>
      <c r="B179" s="89"/>
      <c r="C179" s="100" t="s">
        <v>201</v>
      </c>
      <c r="D179" s="100" t="s">
        <v>205</v>
      </c>
      <c r="E179" s="100"/>
      <c r="F179" s="125">
        <f t="shared" ref="F179:F182" si="30">F180</f>
        <v>11434.33</v>
      </c>
      <c r="G179" s="114">
        <v>0</v>
      </c>
      <c r="H179" s="114">
        <v>0</v>
      </c>
    </row>
    <row r="180" spans="1:8" s="85" customFormat="1" ht="53.4" customHeight="1">
      <c r="A180" s="96" t="s">
        <v>206</v>
      </c>
      <c r="B180" s="89"/>
      <c r="C180" s="87" t="s">
        <v>201</v>
      </c>
      <c r="D180" s="87" t="s">
        <v>207</v>
      </c>
      <c r="E180" s="87"/>
      <c r="F180" s="115">
        <f t="shared" si="30"/>
        <v>11434.33</v>
      </c>
      <c r="G180" s="114">
        <v>0</v>
      </c>
      <c r="H180" s="114">
        <v>0</v>
      </c>
    </row>
    <row r="181" spans="1:8" s="85" customFormat="1" ht="63.6" hidden="1" customHeight="1">
      <c r="A181" s="90"/>
      <c r="B181" s="82"/>
      <c r="C181" s="87"/>
      <c r="D181" s="87"/>
      <c r="E181" s="87"/>
      <c r="F181" s="115">
        <f t="shared" si="30"/>
        <v>11434.33</v>
      </c>
      <c r="G181" s="114">
        <v>0</v>
      </c>
      <c r="H181" s="114">
        <v>0</v>
      </c>
    </row>
    <row r="182" spans="1:8" s="85" customFormat="1" ht="31.2" customHeight="1">
      <c r="A182" s="99" t="s">
        <v>208</v>
      </c>
      <c r="B182" s="82"/>
      <c r="C182" s="87" t="s">
        <v>201</v>
      </c>
      <c r="D182" s="87" t="s">
        <v>209</v>
      </c>
      <c r="E182" s="87"/>
      <c r="F182" s="115">
        <f t="shared" si="30"/>
        <v>11434.33</v>
      </c>
      <c r="G182" s="114">
        <v>0</v>
      </c>
      <c r="H182" s="114">
        <v>0</v>
      </c>
    </row>
    <row r="183" spans="1:8" s="85" customFormat="1" ht="31.2" customHeight="1">
      <c r="A183" s="91" t="s">
        <v>27</v>
      </c>
      <c r="B183" s="82"/>
      <c r="C183" s="87" t="s">
        <v>201</v>
      </c>
      <c r="D183" s="87" t="s">
        <v>209</v>
      </c>
      <c r="E183" s="87" t="s">
        <v>28</v>
      </c>
      <c r="F183" s="119">
        <v>11434.33</v>
      </c>
      <c r="G183" s="114">
        <v>0</v>
      </c>
      <c r="H183" s="114">
        <v>0</v>
      </c>
    </row>
    <row r="184" spans="1:8" s="9" customFormat="1">
      <c r="A184" s="8" t="s">
        <v>23</v>
      </c>
      <c r="B184" s="5"/>
      <c r="C184" s="5" t="s">
        <v>201</v>
      </c>
      <c r="D184" s="5" t="s">
        <v>210</v>
      </c>
      <c r="E184" s="5"/>
      <c r="F184" s="112">
        <f>F185+F189+F193</f>
        <v>681.1</v>
      </c>
      <c r="G184" s="112">
        <f>G185+G191+G193</f>
        <v>400</v>
      </c>
      <c r="H184" s="112">
        <f>H185+H191+H193</f>
        <v>450</v>
      </c>
    </row>
    <row r="185" spans="1:8">
      <c r="A185" s="20" t="s">
        <v>211</v>
      </c>
      <c r="B185" s="11"/>
      <c r="C185" s="11" t="s">
        <v>201</v>
      </c>
      <c r="D185" s="11" t="s">
        <v>212</v>
      </c>
      <c r="E185" s="11"/>
      <c r="F185" s="113">
        <f>F186</f>
        <v>180</v>
      </c>
      <c r="G185" s="113">
        <v>400</v>
      </c>
      <c r="H185" s="113">
        <f>H186</f>
        <v>450</v>
      </c>
    </row>
    <row r="186" spans="1:8" s="79" customFormat="1" ht="35.4" customHeight="1">
      <c r="A186" s="91" t="s">
        <v>27</v>
      </c>
      <c r="B186" s="78"/>
      <c r="C186" s="78" t="s">
        <v>201</v>
      </c>
      <c r="D186" s="78" t="s">
        <v>212</v>
      </c>
      <c r="E186" s="78" t="s">
        <v>28</v>
      </c>
      <c r="F186" s="115">
        <v>180</v>
      </c>
      <c r="G186" s="115">
        <v>400</v>
      </c>
      <c r="H186" s="115">
        <v>450</v>
      </c>
    </row>
    <row r="187" spans="1:8" ht="26.4" hidden="1">
      <c r="A187" s="35" t="s">
        <v>213</v>
      </c>
      <c r="B187" s="5"/>
      <c r="C187" s="5" t="s">
        <v>201</v>
      </c>
      <c r="D187" s="5" t="s">
        <v>214</v>
      </c>
      <c r="E187" s="11"/>
      <c r="F187" s="113">
        <f>F188</f>
        <v>0</v>
      </c>
      <c r="G187" s="113">
        <f>G188</f>
        <v>0</v>
      </c>
      <c r="H187" s="113">
        <f>H188</f>
        <v>0</v>
      </c>
    </row>
    <row r="188" spans="1:8" ht="42.6" hidden="1" customHeight="1">
      <c r="A188" s="14" t="s">
        <v>27</v>
      </c>
      <c r="B188" s="11"/>
      <c r="C188" s="11" t="s">
        <v>201</v>
      </c>
      <c r="D188" s="11" t="s">
        <v>214</v>
      </c>
      <c r="E188" s="11" t="s">
        <v>28</v>
      </c>
      <c r="F188" s="113"/>
      <c r="G188" s="113"/>
      <c r="H188" s="113"/>
    </row>
    <row r="189" spans="1:8" ht="25.8" customHeight="1">
      <c r="A189" s="45" t="s">
        <v>215</v>
      </c>
      <c r="B189" s="11"/>
      <c r="C189" s="11" t="s">
        <v>201</v>
      </c>
      <c r="D189" s="11" t="s">
        <v>216</v>
      </c>
      <c r="E189" s="11"/>
      <c r="F189" s="113">
        <f>F190</f>
        <v>12</v>
      </c>
      <c r="G189" s="122">
        <v>0</v>
      </c>
      <c r="H189" s="113">
        <v>0</v>
      </c>
    </row>
    <row r="190" spans="1:8" ht="33" customHeight="1">
      <c r="A190" s="45" t="s">
        <v>27</v>
      </c>
      <c r="B190" s="11"/>
      <c r="C190" s="11" t="s">
        <v>201</v>
      </c>
      <c r="D190" s="11" t="s">
        <v>216</v>
      </c>
      <c r="E190" s="11" t="s">
        <v>28</v>
      </c>
      <c r="F190" s="113">
        <v>12</v>
      </c>
      <c r="G190" s="113">
        <v>0</v>
      </c>
      <c r="H190" s="113">
        <v>0</v>
      </c>
    </row>
    <row r="191" spans="1:8" ht="49.2" hidden="1" customHeight="1">
      <c r="A191" s="20" t="s">
        <v>217</v>
      </c>
      <c r="B191" s="11"/>
      <c r="C191" s="11" t="s">
        <v>201</v>
      </c>
      <c r="D191" s="11" t="s">
        <v>218</v>
      </c>
      <c r="E191" s="11"/>
      <c r="F191" s="113">
        <f>F192</f>
        <v>0</v>
      </c>
      <c r="G191" s="122">
        <f>G192</f>
        <v>0</v>
      </c>
      <c r="H191" s="113">
        <f>H192</f>
        <v>0</v>
      </c>
    </row>
    <row r="192" spans="1:8" ht="48" hidden="1" customHeight="1">
      <c r="A192" s="26" t="s">
        <v>82</v>
      </c>
      <c r="B192" s="11"/>
      <c r="C192" s="11" t="s">
        <v>201</v>
      </c>
      <c r="D192" s="11" t="s">
        <v>218</v>
      </c>
      <c r="E192" s="11" t="s">
        <v>28</v>
      </c>
      <c r="F192" s="123">
        <v>0</v>
      </c>
      <c r="G192" s="113">
        <v>0</v>
      </c>
      <c r="H192" s="126">
        <f>G192+G192*0.05</f>
        <v>0</v>
      </c>
    </row>
    <row r="193" spans="1:8" ht="56.4" customHeight="1">
      <c r="A193" s="10" t="s">
        <v>219</v>
      </c>
      <c r="B193" s="11"/>
      <c r="C193" s="11" t="s">
        <v>201</v>
      </c>
      <c r="D193" s="48" t="s">
        <v>220</v>
      </c>
      <c r="E193" s="11"/>
      <c r="F193" s="113">
        <v>489.1</v>
      </c>
      <c r="G193" s="124">
        <f>G194</f>
        <v>0</v>
      </c>
      <c r="H193" s="113">
        <f>H194</f>
        <v>0</v>
      </c>
    </row>
    <row r="194" spans="1:8" ht="46.2" hidden="1" customHeight="1">
      <c r="A194" s="45" t="s">
        <v>27</v>
      </c>
      <c r="B194" s="11"/>
      <c r="C194" s="11" t="s">
        <v>201</v>
      </c>
      <c r="D194" s="48" t="s">
        <v>221</v>
      </c>
      <c r="E194" s="11" t="s">
        <v>28</v>
      </c>
      <c r="F194" s="113"/>
      <c r="G194" s="124">
        <f t="shared" ref="G194:G195" si="31">G195</f>
        <v>0</v>
      </c>
      <c r="H194" s="113"/>
    </row>
    <row r="195" spans="1:8" ht="21.6" customHeight="1">
      <c r="A195" s="45" t="s">
        <v>222</v>
      </c>
      <c r="B195" s="11"/>
      <c r="C195" s="11" t="s">
        <v>201</v>
      </c>
      <c r="D195" s="48" t="s">
        <v>220</v>
      </c>
      <c r="E195" s="49"/>
      <c r="F195" s="113">
        <f>F196</f>
        <v>489.1</v>
      </c>
      <c r="G195" s="124">
        <f t="shared" si="31"/>
        <v>0</v>
      </c>
      <c r="H195" s="113">
        <v>0</v>
      </c>
    </row>
    <row r="196" spans="1:8" ht="34.799999999999997" customHeight="1">
      <c r="A196" s="45" t="s">
        <v>27</v>
      </c>
      <c r="B196" s="11"/>
      <c r="C196" s="11" t="s">
        <v>201</v>
      </c>
      <c r="D196" s="48" t="s">
        <v>220</v>
      </c>
      <c r="E196" s="49" t="s">
        <v>28</v>
      </c>
      <c r="F196" s="113">
        <v>489.1</v>
      </c>
      <c r="G196" s="113">
        <v>0</v>
      </c>
      <c r="H196" s="113">
        <v>0</v>
      </c>
    </row>
    <row r="197" spans="1:8" s="9" customFormat="1" ht="12.6" customHeight="1">
      <c r="A197" s="8" t="s">
        <v>223</v>
      </c>
      <c r="B197" s="5"/>
      <c r="C197" s="17" t="s">
        <v>143</v>
      </c>
      <c r="D197" s="50"/>
      <c r="E197" s="51"/>
      <c r="F197" s="112">
        <f>F198+F206+F215+F238+F244+F283</f>
        <v>13895.37</v>
      </c>
      <c r="G197" s="112">
        <f>G198+G206+G215+G226+G232+G238+G244</f>
        <v>3916.7000000000003</v>
      </c>
      <c r="H197" s="112">
        <f>H198+H206+H244</f>
        <v>1188.0999999999999</v>
      </c>
    </row>
    <row r="198" spans="1:8" s="9" customFormat="1" ht="94.2" customHeight="1">
      <c r="A198" s="52" t="s">
        <v>224</v>
      </c>
      <c r="B198" s="53"/>
      <c r="C198" s="54" t="s">
        <v>143</v>
      </c>
      <c r="D198" s="55" t="s">
        <v>144</v>
      </c>
      <c r="E198" s="56"/>
      <c r="F198" s="113">
        <f t="shared" ref="F198:F201" si="32">F199</f>
        <v>1111.1099999999999</v>
      </c>
      <c r="G198" s="127">
        <v>0</v>
      </c>
      <c r="H198" s="127">
        <v>0</v>
      </c>
    </row>
    <row r="199" spans="1:8" s="9" customFormat="1" ht="16.8" customHeight="1">
      <c r="A199" s="57" t="s">
        <v>70</v>
      </c>
      <c r="B199" s="58"/>
      <c r="C199" s="54" t="s">
        <v>143</v>
      </c>
      <c r="D199" s="55" t="s">
        <v>225</v>
      </c>
      <c r="E199" s="56"/>
      <c r="F199" s="113">
        <f t="shared" si="32"/>
        <v>1111.1099999999999</v>
      </c>
      <c r="G199" s="127">
        <v>0</v>
      </c>
      <c r="H199" s="127">
        <v>0</v>
      </c>
    </row>
    <row r="200" spans="1:8" s="9" customFormat="1" ht="37.799999999999997" customHeight="1">
      <c r="A200" s="59" t="s">
        <v>226</v>
      </c>
      <c r="B200" s="58"/>
      <c r="C200" s="54" t="s">
        <v>143</v>
      </c>
      <c r="D200" s="55" t="s">
        <v>227</v>
      </c>
      <c r="E200" s="56"/>
      <c r="F200" s="113">
        <f t="shared" si="32"/>
        <v>1111.1099999999999</v>
      </c>
      <c r="G200" s="127">
        <f t="shared" ref="G200:H201" si="33">G201</f>
        <v>0</v>
      </c>
      <c r="H200" s="127">
        <f t="shared" si="33"/>
        <v>0</v>
      </c>
    </row>
    <row r="201" spans="1:8" s="9" customFormat="1" ht="69.599999999999994" customHeight="1">
      <c r="A201" s="60" t="s">
        <v>228</v>
      </c>
      <c r="B201" s="56"/>
      <c r="C201" s="54" t="s">
        <v>143</v>
      </c>
      <c r="D201" s="55" t="s">
        <v>229</v>
      </c>
      <c r="E201" s="101" t="s">
        <v>28</v>
      </c>
      <c r="F201" s="113">
        <f t="shared" si="32"/>
        <v>1111.1099999999999</v>
      </c>
      <c r="G201" s="127">
        <f t="shared" si="33"/>
        <v>0</v>
      </c>
      <c r="H201" s="127">
        <f t="shared" si="33"/>
        <v>0</v>
      </c>
    </row>
    <row r="202" spans="1:8" s="9" customFormat="1" ht="29.4" customHeight="1">
      <c r="A202" s="14" t="s">
        <v>27</v>
      </c>
      <c r="B202" s="56"/>
      <c r="C202" s="46" t="s">
        <v>143</v>
      </c>
      <c r="D202" s="61" t="s">
        <v>229</v>
      </c>
      <c r="E202" s="62" t="s">
        <v>45</v>
      </c>
      <c r="F202" s="113">
        <f>F203</f>
        <v>1111.1099999999999</v>
      </c>
      <c r="G202" s="127">
        <v>0</v>
      </c>
      <c r="H202" s="127">
        <v>0</v>
      </c>
    </row>
    <row r="203" spans="1:8" s="9" customFormat="1" ht="16.8" customHeight="1">
      <c r="A203" s="63" t="s">
        <v>223</v>
      </c>
      <c r="B203" s="11"/>
      <c r="C203" s="46" t="s">
        <v>143</v>
      </c>
      <c r="D203" s="55" t="s">
        <v>229</v>
      </c>
      <c r="E203" s="11" t="s">
        <v>356</v>
      </c>
      <c r="F203" s="113">
        <v>1111.1099999999999</v>
      </c>
      <c r="G203" s="113">
        <v>0</v>
      </c>
      <c r="H203" s="113">
        <v>0</v>
      </c>
    </row>
    <row r="204" spans="1:8" s="9" customFormat="1" ht="0.6" customHeight="1">
      <c r="A204" s="64"/>
      <c r="B204" s="11"/>
      <c r="C204" s="46"/>
      <c r="D204" s="61"/>
      <c r="E204" s="11"/>
      <c r="F204" s="113"/>
      <c r="G204" s="113">
        <v>0</v>
      </c>
      <c r="H204" s="113">
        <v>0</v>
      </c>
    </row>
    <row r="205" spans="1:8" s="9" customFormat="1" ht="28.2" hidden="1" customHeight="1">
      <c r="A205" s="14"/>
      <c r="B205" s="11"/>
      <c r="C205" s="46"/>
      <c r="D205" s="55"/>
      <c r="E205" s="11" t="s">
        <v>28</v>
      </c>
      <c r="F205" s="113"/>
      <c r="G205" s="113">
        <v>0</v>
      </c>
      <c r="H205" s="113">
        <v>0</v>
      </c>
    </row>
    <row r="206" spans="1:8" ht="52.8">
      <c r="A206" s="65" t="s">
        <v>230</v>
      </c>
      <c r="B206" s="5"/>
      <c r="C206" s="5" t="s">
        <v>143</v>
      </c>
      <c r="D206" s="66" t="s">
        <v>231</v>
      </c>
      <c r="E206" s="5"/>
      <c r="F206" s="112">
        <f>F208</f>
        <v>1023.9100000000001</v>
      </c>
      <c r="G206" s="112">
        <f>G208</f>
        <v>276.3</v>
      </c>
      <c r="H206" s="112">
        <f>H208</f>
        <v>387.3</v>
      </c>
    </row>
    <row r="207" spans="1:8" hidden="1">
      <c r="A207" s="57"/>
      <c r="B207" s="5"/>
      <c r="C207" s="5" t="s">
        <v>143</v>
      </c>
      <c r="D207" s="5" t="s">
        <v>232</v>
      </c>
      <c r="E207" s="47"/>
      <c r="F207" s="112">
        <f>F208</f>
        <v>1023.9100000000001</v>
      </c>
      <c r="G207" s="112">
        <f>G208</f>
        <v>276.3</v>
      </c>
      <c r="H207" s="112">
        <f>H208+H210</f>
        <v>387.3</v>
      </c>
    </row>
    <row r="208" spans="1:8" s="9" customFormat="1" ht="49.8" customHeight="1">
      <c r="A208" s="20" t="s">
        <v>233</v>
      </c>
      <c r="B208" s="5"/>
      <c r="C208" s="5" t="s">
        <v>143</v>
      </c>
      <c r="D208" s="92" t="s">
        <v>234</v>
      </c>
      <c r="E208" s="5"/>
      <c r="F208" s="112">
        <f>F209+F211+F214</f>
        <v>1023.9100000000001</v>
      </c>
      <c r="G208" s="112">
        <f>G209+G211</f>
        <v>276.3</v>
      </c>
      <c r="H208" s="112">
        <f>H209+H211</f>
        <v>387.3</v>
      </c>
    </row>
    <row r="209" spans="1:8" s="9" customFormat="1" ht="41.4" hidden="1" customHeight="1">
      <c r="A209" s="20" t="s">
        <v>235</v>
      </c>
      <c r="B209" s="5"/>
      <c r="C209" s="11" t="s">
        <v>143</v>
      </c>
      <c r="D209" s="11" t="s">
        <v>236</v>
      </c>
      <c r="E209" s="5"/>
      <c r="F209" s="113">
        <f>F210</f>
        <v>0</v>
      </c>
      <c r="G209" s="113">
        <f>G210</f>
        <v>0</v>
      </c>
      <c r="H209" s="113">
        <f>H210</f>
        <v>0</v>
      </c>
    </row>
    <row r="210" spans="1:8" ht="36" hidden="1" customHeight="1">
      <c r="A210" s="12" t="s">
        <v>27</v>
      </c>
      <c r="B210" s="11"/>
      <c r="C210" s="11" t="s">
        <v>143</v>
      </c>
      <c r="D210" s="11" t="s">
        <v>236</v>
      </c>
      <c r="E210" s="11" t="s">
        <v>28</v>
      </c>
      <c r="F210" s="113">
        <v>0</v>
      </c>
      <c r="G210" s="116">
        <v>0</v>
      </c>
      <c r="H210" s="116">
        <f>G210+G210*0.05</f>
        <v>0</v>
      </c>
    </row>
    <row r="211" spans="1:8" ht="30" customHeight="1">
      <c r="A211" s="20" t="s">
        <v>237</v>
      </c>
      <c r="B211" s="11"/>
      <c r="C211" s="11" t="s">
        <v>143</v>
      </c>
      <c r="D211" s="11" t="s">
        <v>238</v>
      </c>
      <c r="E211" s="11"/>
      <c r="F211" s="113">
        <f>F212</f>
        <v>339.91</v>
      </c>
      <c r="G211" s="113">
        <f>G212</f>
        <v>276.3</v>
      </c>
      <c r="H211" s="113">
        <f>H212</f>
        <v>387.3</v>
      </c>
    </row>
    <row r="212" spans="1:8" ht="54.6" customHeight="1">
      <c r="A212" s="12" t="s">
        <v>27</v>
      </c>
      <c r="B212" s="11"/>
      <c r="C212" s="11" t="s">
        <v>143</v>
      </c>
      <c r="D212" s="11" t="s">
        <v>238</v>
      </c>
      <c r="E212" s="11" t="s">
        <v>28</v>
      </c>
      <c r="F212" s="113">
        <v>339.91</v>
      </c>
      <c r="G212" s="113">
        <v>276.3</v>
      </c>
      <c r="H212" s="113">
        <v>387.3</v>
      </c>
    </row>
    <row r="213" spans="1:8" ht="56.4" customHeight="1">
      <c r="A213" s="20" t="s">
        <v>239</v>
      </c>
      <c r="B213" s="11"/>
      <c r="C213" s="11" t="s">
        <v>143</v>
      </c>
      <c r="D213" s="11" t="s">
        <v>240</v>
      </c>
      <c r="E213" s="11"/>
      <c r="F213" s="113">
        <v>684</v>
      </c>
      <c r="G213" s="113">
        <v>0</v>
      </c>
      <c r="H213" s="113">
        <v>0</v>
      </c>
    </row>
    <row r="214" spans="1:8" ht="50.4" customHeight="1">
      <c r="A214" s="12" t="s">
        <v>27</v>
      </c>
      <c r="B214" s="11"/>
      <c r="C214" s="11" t="s">
        <v>143</v>
      </c>
      <c r="D214" s="11" t="s">
        <v>240</v>
      </c>
      <c r="E214" s="11" t="s">
        <v>28</v>
      </c>
      <c r="F214" s="113">
        <v>684</v>
      </c>
      <c r="G214" s="113">
        <v>0</v>
      </c>
      <c r="H214" s="113">
        <v>0</v>
      </c>
    </row>
    <row r="215" spans="1:8" ht="64.2" customHeight="1">
      <c r="A215" s="8" t="s">
        <v>241</v>
      </c>
      <c r="B215" s="5"/>
      <c r="C215" s="5" t="s">
        <v>143</v>
      </c>
      <c r="D215" s="92" t="s">
        <v>242</v>
      </c>
      <c r="E215" s="5"/>
      <c r="F215" s="112">
        <f>F219</f>
        <v>8888.8799999999992</v>
      </c>
      <c r="G215" s="112">
        <f>G216+G219</f>
        <v>0</v>
      </c>
      <c r="H215" s="112">
        <f>H216+H219</f>
        <v>0</v>
      </c>
    </row>
    <row r="216" spans="1:8" s="9" customFormat="1" ht="26.4" customHeight="1">
      <c r="A216" s="35" t="s">
        <v>243</v>
      </c>
      <c r="B216" s="5"/>
      <c r="C216" s="5" t="s">
        <v>143</v>
      </c>
      <c r="D216" s="92" t="s">
        <v>244</v>
      </c>
      <c r="E216" s="5"/>
      <c r="F216" s="121">
        <f t="shared" ref="F216:F219" si="34">F219</f>
        <v>8888.8799999999992</v>
      </c>
      <c r="G216" s="121">
        <f>G217</f>
        <v>0</v>
      </c>
      <c r="H216" s="121">
        <f>H217</f>
        <v>0</v>
      </c>
    </row>
    <row r="217" spans="1:8" ht="28.2" customHeight="1">
      <c r="A217" s="38" t="s">
        <v>245</v>
      </c>
      <c r="B217" s="11"/>
      <c r="C217" s="11" t="s">
        <v>143</v>
      </c>
      <c r="D217" s="5" t="s">
        <v>246</v>
      </c>
      <c r="E217" s="11"/>
      <c r="F217" s="121">
        <f t="shared" si="34"/>
        <v>8888.8799999999992</v>
      </c>
      <c r="G217" s="121">
        <f>G218</f>
        <v>0</v>
      </c>
      <c r="H217" s="121">
        <f>H218</f>
        <v>0</v>
      </c>
    </row>
    <row r="218" spans="1:8" ht="18" hidden="1" customHeight="1">
      <c r="A218" s="26"/>
      <c r="B218" s="11"/>
      <c r="C218" s="11"/>
      <c r="D218" s="5"/>
      <c r="E218" s="11"/>
      <c r="F218" s="113">
        <f t="shared" si="34"/>
        <v>8888.8799999999992</v>
      </c>
      <c r="G218" s="113">
        <v>0</v>
      </c>
      <c r="H218" s="126">
        <f>G218+G218*0.05</f>
        <v>0</v>
      </c>
    </row>
    <row r="219" spans="1:8" ht="19.8" hidden="1" customHeight="1">
      <c r="A219" s="38"/>
      <c r="B219" s="5"/>
      <c r="C219" s="5"/>
      <c r="D219" s="11"/>
      <c r="E219" s="5"/>
      <c r="F219" s="113">
        <f t="shared" si="34"/>
        <v>8888.8799999999992</v>
      </c>
      <c r="G219" s="112">
        <f>G220+G224</f>
        <v>0</v>
      </c>
      <c r="H219" s="112">
        <f>H220+H224</f>
        <v>0</v>
      </c>
    </row>
    <row r="220" spans="1:8" ht="26.4">
      <c r="A220" s="26" t="s">
        <v>247</v>
      </c>
      <c r="B220" s="11"/>
      <c r="C220" s="11" t="s">
        <v>143</v>
      </c>
      <c r="D220" s="11" t="s">
        <v>248</v>
      </c>
      <c r="E220" s="11"/>
      <c r="F220" s="113">
        <f>F223</f>
        <v>8888.8799999999992</v>
      </c>
      <c r="G220" s="113">
        <f>G223</f>
        <v>0</v>
      </c>
      <c r="H220" s="113">
        <f>H223</f>
        <v>0</v>
      </c>
    </row>
    <row r="221" spans="1:8" ht="26.4">
      <c r="A221" s="26" t="s">
        <v>249</v>
      </c>
      <c r="B221" s="11"/>
      <c r="C221" s="11" t="s">
        <v>143</v>
      </c>
      <c r="D221" s="11" t="s">
        <v>248</v>
      </c>
      <c r="E221" s="11"/>
      <c r="F221" s="117">
        <f>F222</f>
        <v>8888.8799999999992</v>
      </c>
      <c r="G221" s="113">
        <v>0</v>
      </c>
      <c r="H221" s="113">
        <v>0</v>
      </c>
    </row>
    <row r="222" spans="1:8" ht="16.8" customHeight="1">
      <c r="A222" s="26" t="s">
        <v>250</v>
      </c>
      <c r="B222" s="11"/>
      <c r="C222" s="11" t="s">
        <v>143</v>
      </c>
      <c r="D222" s="11" t="s">
        <v>248</v>
      </c>
      <c r="E222" s="11" t="s">
        <v>28</v>
      </c>
      <c r="F222" s="113">
        <f>F223</f>
        <v>8888.8799999999992</v>
      </c>
      <c r="G222" s="113">
        <v>0</v>
      </c>
      <c r="H222" s="113">
        <v>0</v>
      </c>
    </row>
    <row r="223" spans="1:8" ht="35.4" customHeight="1">
      <c r="A223" s="45" t="s">
        <v>27</v>
      </c>
      <c r="B223" s="11"/>
      <c r="C223" s="11" t="s">
        <v>143</v>
      </c>
      <c r="D223" s="11" t="s">
        <v>248</v>
      </c>
      <c r="E223" s="11" t="s">
        <v>28</v>
      </c>
      <c r="F223" s="113">
        <v>8888.8799999999992</v>
      </c>
      <c r="G223" s="113">
        <v>0</v>
      </c>
      <c r="H223" s="113">
        <v>0</v>
      </c>
    </row>
    <row r="224" spans="1:8" ht="0.6" hidden="1" customHeight="1">
      <c r="A224" s="26" t="s">
        <v>251</v>
      </c>
      <c r="B224" s="6"/>
      <c r="C224" s="11" t="s">
        <v>143</v>
      </c>
      <c r="D224" s="6" t="s">
        <v>252</v>
      </c>
      <c r="E224" s="11"/>
      <c r="F224" s="113">
        <f>F225</f>
        <v>0</v>
      </c>
      <c r="G224" s="113">
        <f>G225</f>
        <v>0</v>
      </c>
      <c r="H224" s="113">
        <f>H225</f>
        <v>0</v>
      </c>
    </row>
    <row r="225" spans="1:8" ht="38.4" hidden="1" customHeight="1">
      <c r="A225" s="39" t="s">
        <v>253</v>
      </c>
      <c r="B225" s="6"/>
      <c r="C225" s="11" t="s">
        <v>143</v>
      </c>
      <c r="D225" s="6" t="s">
        <v>254</v>
      </c>
      <c r="E225" s="11" t="s">
        <v>45</v>
      </c>
      <c r="F225" s="113"/>
      <c r="G225" s="116">
        <f>F225+F225*0.05</f>
        <v>0</v>
      </c>
      <c r="H225" s="116">
        <f>G225+G225*0.05</f>
        <v>0</v>
      </c>
    </row>
    <row r="226" spans="1:8" ht="45" hidden="1" customHeight="1">
      <c r="A226" s="35"/>
      <c r="B226" s="5"/>
      <c r="C226" s="5"/>
      <c r="D226" s="5"/>
      <c r="E226" s="5"/>
      <c r="F226" s="112">
        <f>F227</f>
        <v>0</v>
      </c>
      <c r="G226" s="112">
        <f>G227</f>
        <v>0</v>
      </c>
      <c r="H226" s="112">
        <f>H227</f>
        <v>0</v>
      </c>
    </row>
    <row r="227" spans="1:8" ht="51.6" hidden="1" customHeight="1">
      <c r="A227" s="20"/>
      <c r="B227" s="11"/>
      <c r="C227" s="11"/>
      <c r="D227" s="6"/>
      <c r="E227" s="11"/>
      <c r="F227" s="113">
        <f>F228+F230</f>
        <v>0</v>
      </c>
      <c r="G227" s="113">
        <f>G228+G230</f>
        <v>0</v>
      </c>
      <c r="H227" s="113">
        <f>H228+H230</f>
        <v>0</v>
      </c>
    </row>
    <row r="228" spans="1:8" ht="57.6" hidden="1" customHeight="1">
      <c r="A228" s="26"/>
      <c r="B228" s="11"/>
      <c r="C228" s="11"/>
      <c r="D228" s="6"/>
      <c r="E228" s="11"/>
      <c r="F228" s="113">
        <f>F229</f>
        <v>0</v>
      </c>
      <c r="G228" s="113">
        <f>G229</f>
        <v>0</v>
      </c>
      <c r="H228" s="113">
        <f>H229</f>
        <v>0</v>
      </c>
    </row>
    <row r="229" spans="1:8" ht="0.6" hidden="1" customHeight="1">
      <c r="A229" s="26"/>
      <c r="B229" s="11"/>
      <c r="C229" s="11"/>
      <c r="D229" s="6"/>
      <c r="E229" s="11" t="s">
        <v>45</v>
      </c>
      <c r="F229" s="113"/>
      <c r="G229" s="116">
        <f>F229+F229*0.05</f>
        <v>0</v>
      </c>
      <c r="H229" s="116">
        <f>G229+G229*0.05</f>
        <v>0</v>
      </c>
    </row>
    <row r="230" spans="1:8" ht="45" hidden="1" customHeight="1">
      <c r="A230" s="20"/>
      <c r="B230" s="11"/>
      <c r="C230" s="11"/>
      <c r="D230" s="6"/>
      <c r="E230" s="11"/>
      <c r="F230" s="113">
        <f>F231</f>
        <v>0</v>
      </c>
      <c r="G230" s="113">
        <f>G231</f>
        <v>0</v>
      </c>
      <c r="H230" s="113">
        <f>H231</f>
        <v>0</v>
      </c>
    </row>
    <row r="231" spans="1:8" ht="61.2" hidden="1" customHeight="1">
      <c r="A231" s="39"/>
      <c r="B231" s="11"/>
      <c r="C231" s="11"/>
      <c r="D231" s="6"/>
      <c r="E231" s="11" t="s">
        <v>45</v>
      </c>
      <c r="F231" s="113"/>
      <c r="G231" s="116">
        <f>F231+F231*0.05</f>
        <v>0</v>
      </c>
      <c r="H231" s="116">
        <f>G231+G231*0.05</f>
        <v>0</v>
      </c>
    </row>
    <row r="232" spans="1:8" ht="56.4" hidden="1" customHeight="1">
      <c r="A232" s="35" t="s">
        <v>160</v>
      </c>
      <c r="B232" s="11"/>
      <c r="C232" s="5" t="s">
        <v>143</v>
      </c>
      <c r="D232" s="5" t="s">
        <v>161</v>
      </c>
      <c r="E232" s="11"/>
      <c r="F232" s="112">
        <f>F233</f>
        <v>0</v>
      </c>
      <c r="G232" s="112">
        <f>G233</f>
        <v>0</v>
      </c>
      <c r="H232" s="112">
        <f>H233</f>
        <v>0</v>
      </c>
    </row>
    <row r="233" spans="1:8" ht="64.8" hidden="1" customHeight="1">
      <c r="A233" s="20" t="s">
        <v>255</v>
      </c>
      <c r="B233" s="11"/>
      <c r="C233" s="11" t="s">
        <v>143</v>
      </c>
      <c r="D233" s="6" t="s">
        <v>256</v>
      </c>
      <c r="E233" s="11"/>
      <c r="F233" s="113">
        <f>F234+F236</f>
        <v>0</v>
      </c>
      <c r="G233" s="113">
        <f>G234+G236</f>
        <v>0</v>
      </c>
      <c r="H233" s="113">
        <f>H234+H236</f>
        <v>0</v>
      </c>
    </row>
    <row r="234" spans="1:8" ht="0.6" hidden="1" customHeight="1">
      <c r="A234" s="20" t="s">
        <v>147</v>
      </c>
      <c r="B234" s="11"/>
      <c r="C234" s="11" t="s">
        <v>143</v>
      </c>
      <c r="D234" s="6" t="s">
        <v>257</v>
      </c>
      <c r="E234" s="11"/>
      <c r="F234" s="113">
        <f>F235</f>
        <v>0</v>
      </c>
      <c r="G234" s="113">
        <f>G235</f>
        <v>0</v>
      </c>
      <c r="H234" s="113">
        <f>H235</f>
        <v>0</v>
      </c>
    </row>
    <row r="235" spans="1:8" ht="0.6" hidden="1" customHeight="1">
      <c r="A235" s="12" t="s">
        <v>258</v>
      </c>
      <c r="B235" s="11"/>
      <c r="C235" s="11" t="s">
        <v>143</v>
      </c>
      <c r="D235" s="6" t="s">
        <v>257</v>
      </c>
      <c r="E235" s="11" t="s">
        <v>28</v>
      </c>
      <c r="F235" s="113"/>
      <c r="G235" s="116">
        <f>F235+F235*0.05</f>
        <v>0</v>
      </c>
      <c r="H235" s="116">
        <f>G235+G235*0.05</f>
        <v>0</v>
      </c>
    </row>
    <row r="236" spans="1:8" ht="74.400000000000006" hidden="1" customHeight="1">
      <c r="A236" s="12" t="s">
        <v>259</v>
      </c>
      <c r="B236" s="11"/>
      <c r="C236" s="11" t="s">
        <v>143</v>
      </c>
      <c r="D236" s="6" t="s">
        <v>257</v>
      </c>
      <c r="E236" s="11"/>
      <c r="F236" s="113">
        <f>F237</f>
        <v>0</v>
      </c>
      <c r="G236" s="113">
        <f>G237</f>
        <v>0</v>
      </c>
      <c r="H236" s="113">
        <f>H237</f>
        <v>0</v>
      </c>
    </row>
    <row r="237" spans="1:8" ht="66.599999999999994" hidden="1" customHeight="1">
      <c r="A237" s="12" t="s">
        <v>27</v>
      </c>
      <c r="B237" s="11"/>
      <c r="C237" s="11" t="s">
        <v>143</v>
      </c>
      <c r="D237" s="6" t="s">
        <v>257</v>
      </c>
      <c r="E237" s="11" t="s">
        <v>28</v>
      </c>
      <c r="F237" s="113"/>
      <c r="G237" s="116">
        <f>F237+F237*0.05</f>
        <v>0</v>
      </c>
      <c r="H237" s="116">
        <f>G237+G237*0.05</f>
        <v>0</v>
      </c>
    </row>
    <row r="238" spans="1:8" ht="84" customHeight="1">
      <c r="A238" s="42" t="s">
        <v>260</v>
      </c>
      <c r="B238" s="11"/>
      <c r="C238" s="5" t="s">
        <v>143</v>
      </c>
      <c r="D238" s="37" t="s">
        <v>261</v>
      </c>
      <c r="E238" s="11"/>
      <c r="F238" s="112">
        <f t="shared" ref="F238:H240" si="35">F239</f>
        <v>93.79</v>
      </c>
      <c r="G238" s="112">
        <f t="shared" si="35"/>
        <v>0</v>
      </c>
      <c r="H238" s="112">
        <f t="shared" si="35"/>
        <v>0</v>
      </c>
    </row>
    <row r="239" spans="1:8" ht="37.200000000000003" customHeight="1">
      <c r="A239" s="39" t="s">
        <v>262</v>
      </c>
      <c r="B239" s="11"/>
      <c r="C239" s="11" t="s">
        <v>143</v>
      </c>
      <c r="D239" s="6" t="s">
        <v>263</v>
      </c>
      <c r="E239" s="11"/>
      <c r="F239" s="113">
        <f t="shared" si="35"/>
        <v>93.79</v>
      </c>
      <c r="G239" s="113">
        <f t="shared" si="35"/>
        <v>0</v>
      </c>
      <c r="H239" s="113">
        <f t="shared" si="35"/>
        <v>0</v>
      </c>
    </row>
    <row r="240" spans="1:8" ht="43.8" customHeight="1">
      <c r="A240" s="20" t="s">
        <v>264</v>
      </c>
      <c r="B240" s="11"/>
      <c r="C240" s="11" t="s">
        <v>143</v>
      </c>
      <c r="D240" s="6" t="s">
        <v>265</v>
      </c>
      <c r="E240" s="11"/>
      <c r="F240" s="113">
        <f t="shared" si="35"/>
        <v>93.79</v>
      </c>
      <c r="G240" s="113">
        <f t="shared" si="35"/>
        <v>0</v>
      </c>
      <c r="H240" s="113">
        <f t="shared" si="35"/>
        <v>0</v>
      </c>
    </row>
    <row r="241" spans="1:8" ht="34.799999999999997" customHeight="1">
      <c r="A241" s="12" t="s">
        <v>27</v>
      </c>
      <c r="B241" s="11"/>
      <c r="C241" s="11" t="s">
        <v>143</v>
      </c>
      <c r="D241" s="6" t="s">
        <v>265</v>
      </c>
      <c r="E241" s="11" t="s">
        <v>28</v>
      </c>
      <c r="F241" s="113">
        <v>93.79</v>
      </c>
      <c r="G241" s="113">
        <v>0</v>
      </c>
      <c r="H241" s="113">
        <f>G241+G241*0.05</f>
        <v>0</v>
      </c>
    </row>
    <row r="242" spans="1:8" ht="46.2" hidden="1" customHeight="1">
      <c r="A242" s="12"/>
      <c r="B242" s="11"/>
      <c r="C242" s="11"/>
      <c r="D242" s="6" t="s">
        <v>266</v>
      </c>
      <c r="E242" s="11"/>
      <c r="F242" s="113"/>
      <c r="G242" s="113"/>
      <c r="H242" s="113"/>
    </row>
    <row r="243" spans="1:8" ht="46.2" hidden="1" customHeight="1">
      <c r="A243" s="12" t="s">
        <v>27</v>
      </c>
      <c r="B243" s="11"/>
      <c r="C243" s="11"/>
      <c r="D243" s="6" t="s">
        <v>266</v>
      </c>
      <c r="E243" s="11"/>
      <c r="F243" s="113"/>
      <c r="G243" s="113"/>
      <c r="H243" s="113"/>
    </row>
    <row r="244" spans="1:8" s="9" customFormat="1" ht="26.4">
      <c r="A244" s="67" t="s">
        <v>267</v>
      </c>
      <c r="B244" s="5"/>
      <c r="C244" s="5" t="s">
        <v>143</v>
      </c>
      <c r="D244" s="92" t="s">
        <v>55</v>
      </c>
      <c r="E244" s="5"/>
      <c r="F244" s="112">
        <f t="shared" ref="F244:H245" si="36">F245</f>
        <v>2146.08</v>
      </c>
      <c r="G244" s="112">
        <f t="shared" si="36"/>
        <v>3640.4</v>
      </c>
      <c r="H244" s="112">
        <f t="shared" si="36"/>
        <v>800.8</v>
      </c>
    </row>
    <row r="245" spans="1:8" s="9" customFormat="1">
      <c r="A245" s="8" t="s">
        <v>23</v>
      </c>
      <c r="B245" s="5"/>
      <c r="C245" s="5" t="s">
        <v>143</v>
      </c>
      <c r="D245" s="92" t="s">
        <v>86</v>
      </c>
      <c r="E245" s="5"/>
      <c r="F245" s="112">
        <f t="shared" si="36"/>
        <v>2146.08</v>
      </c>
      <c r="G245" s="112">
        <f t="shared" si="36"/>
        <v>3640.4</v>
      </c>
      <c r="H245" s="112">
        <f t="shared" si="36"/>
        <v>800.8</v>
      </c>
    </row>
    <row r="246" spans="1:8" s="9" customFormat="1">
      <c r="A246" s="8" t="s">
        <v>23</v>
      </c>
      <c r="B246" s="5"/>
      <c r="C246" s="5" t="s">
        <v>143</v>
      </c>
      <c r="D246" s="5" t="s">
        <v>87</v>
      </c>
      <c r="E246" s="5"/>
      <c r="F246" s="112">
        <f>F248+F249+F251+F253++F255+F258+F260+F262</f>
        <v>2146.08</v>
      </c>
      <c r="G246" s="112">
        <f>G247+G263+G265+G267</f>
        <v>3640.4</v>
      </c>
      <c r="H246" s="112">
        <f>H247+H263+H265+H267</f>
        <v>800.8</v>
      </c>
    </row>
    <row r="247" spans="1:8" s="9" customFormat="1" ht="26.4">
      <c r="A247" s="10" t="s">
        <v>268</v>
      </c>
      <c r="B247" s="11"/>
      <c r="C247" s="11" t="s">
        <v>143</v>
      </c>
      <c r="D247" s="11" t="s">
        <v>269</v>
      </c>
      <c r="E247" s="11"/>
      <c r="F247" s="113">
        <f>F248</f>
        <v>2146.08</v>
      </c>
      <c r="G247" s="113">
        <f>G248+G262</f>
        <v>3640.4</v>
      </c>
      <c r="H247" s="113">
        <f>H248+H262</f>
        <v>800.8</v>
      </c>
    </row>
    <row r="248" spans="1:8" s="79" customFormat="1" ht="31.2" customHeight="1">
      <c r="A248" s="88" t="s">
        <v>27</v>
      </c>
      <c r="B248" s="78"/>
      <c r="C248" s="78" t="s">
        <v>143</v>
      </c>
      <c r="D248" s="78" t="s">
        <v>269</v>
      </c>
      <c r="E248" s="78" t="s">
        <v>28</v>
      </c>
      <c r="F248" s="115">
        <v>2146.08</v>
      </c>
      <c r="G248" s="115">
        <v>3640.4</v>
      </c>
      <c r="H248" s="115">
        <v>800.8</v>
      </c>
    </row>
    <row r="249" spans="1:8" ht="0.6" hidden="1" customHeight="1">
      <c r="A249" s="12" t="s">
        <v>270</v>
      </c>
      <c r="B249" s="11"/>
      <c r="C249" s="11" t="s">
        <v>143</v>
      </c>
      <c r="D249" s="11" t="s">
        <v>271</v>
      </c>
      <c r="E249" s="11"/>
      <c r="F249" s="113">
        <v>0</v>
      </c>
      <c r="G249" s="113">
        <v>0</v>
      </c>
      <c r="H249" s="113">
        <v>0</v>
      </c>
    </row>
    <row r="250" spans="1:8" ht="27.6" hidden="1">
      <c r="A250" s="12" t="s">
        <v>27</v>
      </c>
      <c r="B250" s="11"/>
      <c r="C250" s="11" t="s">
        <v>143</v>
      </c>
      <c r="D250" s="11" t="s">
        <v>271</v>
      </c>
      <c r="E250" s="11" t="s">
        <v>28</v>
      </c>
      <c r="F250" s="113">
        <v>0</v>
      </c>
      <c r="G250" s="113">
        <v>0</v>
      </c>
      <c r="H250" s="113">
        <v>0</v>
      </c>
    </row>
    <row r="251" spans="1:8" ht="26.4" hidden="1">
      <c r="A251" s="10" t="s">
        <v>272</v>
      </c>
      <c r="B251" s="11"/>
      <c r="C251" s="11" t="s">
        <v>143</v>
      </c>
      <c r="D251" s="11" t="s">
        <v>273</v>
      </c>
      <c r="E251" s="11"/>
      <c r="F251" s="113">
        <v>0</v>
      </c>
      <c r="G251" s="113">
        <v>0</v>
      </c>
      <c r="H251" s="113">
        <v>0</v>
      </c>
    </row>
    <row r="252" spans="1:8" ht="27.6" hidden="1">
      <c r="A252" s="12" t="s">
        <v>27</v>
      </c>
      <c r="B252" s="11"/>
      <c r="C252" s="11" t="s">
        <v>143</v>
      </c>
      <c r="D252" s="11" t="s">
        <v>273</v>
      </c>
      <c r="E252" s="11" t="s">
        <v>28</v>
      </c>
      <c r="F252" s="113">
        <v>0</v>
      </c>
      <c r="G252" s="113">
        <v>0</v>
      </c>
      <c r="H252" s="113">
        <v>0</v>
      </c>
    </row>
    <row r="253" spans="1:8" ht="26.4" hidden="1">
      <c r="A253" s="10" t="s">
        <v>268</v>
      </c>
      <c r="B253" s="11"/>
      <c r="C253" s="11" t="s">
        <v>143</v>
      </c>
      <c r="D253" s="11" t="s">
        <v>274</v>
      </c>
      <c r="E253" s="11"/>
      <c r="F253" s="113">
        <v>0</v>
      </c>
      <c r="G253" s="113">
        <v>0</v>
      </c>
      <c r="H253" s="113">
        <v>0</v>
      </c>
    </row>
    <row r="254" spans="1:8" ht="27.6" hidden="1">
      <c r="A254" s="12" t="s">
        <v>27</v>
      </c>
      <c r="B254" s="11"/>
      <c r="C254" s="11" t="s">
        <v>143</v>
      </c>
      <c r="D254" s="11" t="s">
        <v>274</v>
      </c>
      <c r="E254" s="11" t="s">
        <v>28</v>
      </c>
      <c r="F254" s="113">
        <v>0</v>
      </c>
      <c r="G254" s="113">
        <v>0</v>
      </c>
      <c r="H254" s="113">
        <v>0</v>
      </c>
    </row>
    <row r="255" spans="1:8" ht="26.4" hidden="1">
      <c r="A255" s="10" t="s">
        <v>268</v>
      </c>
      <c r="B255" s="11"/>
      <c r="C255" s="11" t="s">
        <v>143</v>
      </c>
      <c r="D255" s="11" t="s">
        <v>275</v>
      </c>
      <c r="E255" s="11"/>
      <c r="F255" s="113">
        <v>0</v>
      </c>
      <c r="G255" s="113">
        <v>0</v>
      </c>
      <c r="H255" s="113">
        <v>0</v>
      </c>
    </row>
    <row r="256" spans="1:8" hidden="1">
      <c r="A256" s="10" t="s">
        <v>276</v>
      </c>
      <c r="B256" s="11"/>
      <c r="C256" s="11" t="s">
        <v>143</v>
      </c>
      <c r="D256" s="11" t="s">
        <v>275</v>
      </c>
      <c r="E256" s="11"/>
      <c r="F256" s="113">
        <v>0</v>
      </c>
      <c r="G256" s="113">
        <v>0</v>
      </c>
      <c r="H256" s="113">
        <v>0</v>
      </c>
    </row>
    <row r="257" spans="1:8" ht="27.6" hidden="1">
      <c r="A257" s="12" t="s">
        <v>27</v>
      </c>
      <c r="B257" s="11"/>
      <c r="C257" s="11" t="s">
        <v>143</v>
      </c>
      <c r="D257" s="11" t="s">
        <v>275</v>
      </c>
      <c r="E257" s="11" t="s">
        <v>28</v>
      </c>
      <c r="F257" s="113">
        <v>0</v>
      </c>
      <c r="G257" s="113">
        <v>0</v>
      </c>
      <c r="H257" s="113">
        <v>0</v>
      </c>
    </row>
    <row r="258" spans="1:8" ht="26.4" hidden="1">
      <c r="A258" s="10" t="s">
        <v>268</v>
      </c>
      <c r="B258" s="11"/>
      <c r="C258" s="11" t="s">
        <v>143</v>
      </c>
      <c r="D258" s="11" t="s">
        <v>277</v>
      </c>
      <c r="E258" s="11"/>
      <c r="F258" s="113">
        <v>0</v>
      </c>
      <c r="G258" s="113">
        <v>0</v>
      </c>
      <c r="H258" s="113">
        <v>0</v>
      </c>
    </row>
    <row r="259" spans="1:8" ht="27.6" hidden="1">
      <c r="A259" s="12" t="s">
        <v>27</v>
      </c>
      <c r="B259" s="11"/>
      <c r="C259" s="11" t="s">
        <v>143</v>
      </c>
      <c r="D259" s="11" t="s">
        <v>277</v>
      </c>
      <c r="E259" s="11" t="s">
        <v>28</v>
      </c>
      <c r="F259" s="113">
        <v>0</v>
      </c>
      <c r="G259" s="113">
        <v>0</v>
      </c>
      <c r="H259" s="113">
        <v>0</v>
      </c>
    </row>
    <row r="260" spans="1:8" ht="26.4" hidden="1">
      <c r="A260" s="10" t="s">
        <v>268</v>
      </c>
      <c r="B260" s="11"/>
      <c r="C260" s="11" t="s">
        <v>143</v>
      </c>
      <c r="D260" s="11" t="s">
        <v>278</v>
      </c>
      <c r="E260" s="11"/>
      <c r="F260" s="113">
        <v>0</v>
      </c>
      <c r="G260" s="113">
        <v>0</v>
      </c>
      <c r="H260" s="113">
        <v>0</v>
      </c>
    </row>
    <row r="261" spans="1:8" ht="27" hidden="1" customHeight="1">
      <c r="A261" s="12" t="s">
        <v>27</v>
      </c>
      <c r="B261" s="11"/>
      <c r="C261" s="11" t="s">
        <v>143</v>
      </c>
      <c r="D261" s="11" t="s">
        <v>278</v>
      </c>
      <c r="E261" s="11" t="s">
        <v>28</v>
      </c>
      <c r="F261" s="113">
        <v>0</v>
      </c>
      <c r="G261" s="113">
        <v>0</v>
      </c>
      <c r="H261" s="113">
        <v>0</v>
      </c>
    </row>
    <row r="262" spans="1:8" ht="13.8" hidden="1">
      <c r="A262" s="13" t="s">
        <v>64</v>
      </c>
      <c r="B262" s="11"/>
      <c r="C262" s="11" t="s">
        <v>143</v>
      </c>
      <c r="D262" s="11" t="s">
        <v>269</v>
      </c>
      <c r="E262" s="11" t="s">
        <v>65</v>
      </c>
      <c r="F262" s="113">
        <v>0</v>
      </c>
      <c r="G262" s="113">
        <v>0</v>
      </c>
      <c r="H262" s="113">
        <v>0</v>
      </c>
    </row>
    <row r="263" spans="1:8" ht="12" hidden="1" customHeight="1">
      <c r="A263" s="26"/>
      <c r="B263" s="11"/>
      <c r="C263" s="11"/>
      <c r="D263" s="11"/>
      <c r="E263" s="11"/>
      <c r="F263" s="113">
        <f>F264</f>
        <v>0</v>
      </c>
      <c r="G263" s="113">
        <f>G264</f>
        <v>0</v>
      </c>
      <c r="H263" s="113">
        <f>H264</f>
        <v>0</v>
      </c>
    </row>
    <row r="264" spans="1:8" ht="0.75" hidden="1" customHeight="1">
      <c r="A264" s="39"/>
      <c r="B264" s="11"/>
      <c r="C264" s="11"/>
      <c r="D264" s="11"/>
      <c r="E264" s="11"/>
      <c r="F264" s="113"/>
      <c r="G264" s="116">
        <f>F264+F264*0.05</f>
        <v>0</v>
      </c>
      <c r="H264" s="116">
        <f>G264+G264*0.05</f>
        <v>0</v>
      </c>
    </row>
    <row r="265" spans="1:8" hidden="1">
      <c r="A265" s="26"/>
      <c r="B265" s="11"/>
      <c r="C265" s="11"/>
      <c r="D265" s="11"/>
      <c r="E265" s="11"/>
      <c r="F265" s="113">
        <f>F266</f>
        <v>0</v>
      </c>
      <c r="G265" s="113">
        <f>G266</f>
        <v>0</v>
      </c>
      <c r="H265" s="113">
        <f>H266</f>
        <v>0</v>
      </c>
    </row>
    <row r="266" spans="1:8" hidden="1">
      <c r="A266" s="39"/>
      <c r="B266" s="11"/>
      <c r="C266" s="11"/>
      <c r="D266" s="11"/>
      <c r="E266" s="11"/>
      <c r="F266" s="113"/>
      <c r="G266" s="116">
        <f>F266+F266*0.05</f>
        <v>0</v>
      </c>
      <c r="H266" s="116">
        <f>G266+G266*0.05</f>
        <v>0</v>
      </c>
    </row>
    <row r="267" spans="1:8" ht="39.6" hidden="1">
      <c r="A267" s="26" t="s">
        <v>279</v>
      </c>
      <c r="B267" s="11"/>
      <c r="C267" s="11" t="s">
        <v>143</v>
      </c>
      <c r="D267" s="11" t="s">
        <v>280</v>
      </c>
      <c r="E267" s="11"/>
      <c r="F267" s="113">
        <f>F268</f>
        <v>0</v>
      </c>
      <c r="G267" s="113">
        <f>G268</f>
        <v>0</v>
      </c>
      <c r="H267" s="113">
        <f>H268</f>
        <v>0</v>
      </c>
    </row>
    <row r="268" spans="1:8" ht="39.6" hidden="1">
      <c r="A268" s="39" t="s">
        <v>281</v>
      </c>
      <c r="B268" s="11"/>
      <c r="C268" s="11" t="s">
        <v>143</v>
      </c>
      <c r="D268" s="11" t="s">
        <v>280</v>
      </c>
      <c r="E268" s="11" t="s">
        <v>45</v>
      </c>
      <c r="F268" s="113"/>
      <c r="G268" s="116">
        <f>F268+F268*0.05</f>
        <v>0</v>
      </c>
      <c r="H268" s="116">
        <f>G268+G268*0.05</f>
        <v>0</v>
      </c>
    </row>
    <row r="269" spans="1:8" ht="5.25" hidden="1" customHeight="1">
      <c r="A269" s="8"/>
      <c r="B269" s="5"/>
      <c r="C269" s="5"/>
      <c r="D269" s="5"/>
      <c r="E269" s="5"/>
      <c r="F269" s="112">
        <f t="shared" ref="F269:H271" si="37">F270</f>
        <v>0</v>
      </c>
      <c r="G269" s="112">
        <f t="shared" si="37"/>
        <v>0</v>
      </c>
      <c r="H269" s="112">
        <f t="shared" si="37"/>
        <v>0</v>
      </c>
    </row>
    <row r="270" spans="1:8" s="9" customFormat="1" hidden="1">
      <c r="A270" s="8"/>
      <c r="B270" s="5"/>
      <c r="C270" s="5"/>
      <c r="D270" s="5"/>
      <c r="E270" s="5"/>
      <c r="F270" s="112">
        <f t="shared" si="37"/>
        <v>0</v>
      </c>
      <c r="G270" s="112">
        <f t="shared" si="37"/>
        <v>0</v>
      </c>
      <c r="H270" s="112">
        <f t="shared" si="37"/>
        <v>0</v>
      </c>
    </row>
    <row r="271" spans="1:8" hidden="1">
      <c r="A271" s="8"/>
      <c r="B271" s="5"/>
      <c r="C271" s="5"/>
      <c r="D271" s="5"/>
      <c r="E271" s="5"/>
      <c r="F271" s="112">
        <f t="shared" si="37"/>
        <v>0</v>
      </c>
      <c r="G271" s="112">
        <f t="shared" si="37"/>
        <v>0</v>
      </c>
      <c r="H271" s="112">
        <f t="shared" si="37"/>
        <v>0</v>
      </c>
    </row>
    <row r="272" spans="1:8" s="9" customFormat="1" hidden="1">
      <c r="A272" s="67"/>
      <c r="B272" s="5"/>
      <c r="C272" s="5"/>
      <c r="D272" s="5"/>
      <c r="E272" s="5"/>
      <c r="F272" s="112">
        <f>F273+F275+F278+F281</f>
        <v>0</v>
      </c>
      <c r="G272" s="112">
        <f>G273+G275+G278+G281</f>
        <v>0</v>
      </c>
      <c r="H272" s="112">
        <f>H273+H275+H278+H281</f>
        <v>0</v>
      </c>
    </row>
    <row r="273" spans="1:8" hidden="1">
      <c r="A273" s="26"/>
      <c r="B273" s="11"/>
      <c r="C273" s="11"/>
      <c r="D273" s="11"/>
      <c r="E273" s="11"/>
      <c r="F273" s="113">
        <f>F274</f>
        <v>0</v>
      </c>
      <c r="G273" s="113">
        <f>G274</f>
        <v>0</v>
      </c>
      <c r="H273" s="113">
        <f>H274</f>
        <v>0</v>
      </c>
    </row>
    <row r="274" spans="1:8" hidden="1">
      <c r="A274" s="26"/>
      <c r="B274" s="11"/>
      <c r="C274" s="11"/>
      <c r="D274" s="11"/>
      <c r="E274" s="11"/>
      <c r="F274" s="113"/>
      <c r="G274" s="113">
        <f>F274+F274*0.05</f>
        <v>0</v>
      </c>
      <c r="H274" s="113">
        <f>G274+G274*0.05</f>
        <v>0</v>
      </c>
    </row>
    <row r="275" spans="1:8" hidden="1">
      <c r="A275" s="26"/>
      <c r="B275" s="11"/>
      <c r="C275" s="11"/>
      <c r="D275" s="11"/>
      <c r="E275" s="11"/>
      <c r="F275" s="113">
        <f t="shared" ref="F275:H276" si="38">F276</f>
        <v>0</v>
      </c>
      <c r="G275" s="113">
        <f t="shared" si="38"/>
        <v>0</v>
      </c>
      <c r="H275" s="113">
        <f t="shared" si="38"/>
        <v>0</v>
      </c>
    </row>
    <row r="276" spans="1:8" hidden="1">
      <c r="A276" s="39"/>
      <c r="B276" s="11"/>
      <c r="C276" s="11"/>
      <c r="D276" s="11"/>
      <c r="E276" s="11"/>
      <c r="F276" s="113">
        <f t="shared" si="38"/>
        <v>0</v>
      </c>
      <c r="G276" s="113">
        <f t="shared" si="38"/>
        <v>0</v>
      </c>
      <c r="H276" s="113">
        <f t="shared" si="38"/>
        <v>0</v>
      </c>
    </row>
    <row r="277" spans="1:8" hidden="1">
      <c r="A277" s="26"/>
      <c r="B277" s="11"/>
      <c r="C277" s="11"/>
      <c r="D277" s="11"/>
      <c r="E277" s="11"/>
      <c r="F277" s="113"/>
      <c r="G277" s="116">
        <f>F277+F277*0.05</f>
        <v>0</v>
      </c>
      <c r="H277" s="116">
        <f>G277+G277*0.05</f>
        <v>0</v>
      </c>
    </row>
    <row r="278" spans="1:8" hidden="1">
      <c r="A278" s="26"/>
      <c r="B278" s="11"/>
      <c r="C278" s="11"/>
      <c r="D278" s="11"/>
      <c r="E278" s="11"/>
      <c r="F278" s="113">
        <f t="shared" ref="F278:H279" si="39">F279</f>
        <v>0</v>
      </c>
      <c r="G278" s="113">
        <f t="shared" si="39"/>
        <v>0</v>
      </c>
      <c r="H278" s="113">
        <f t="shared" si="39"/>
        <v>0</v>
      </c>
    </row>
    <row r="279" spans="1:8" ht="0.6" customHeight="1">
      <c r="A279" s="39"/>
      <c r="B279" s="11"/>
      <c r="C279" s="11"/>
      <c r="D279" s="11"/>
      <c r="E279" s="11"/>
      <c r="F279" s="113">
        <f t="shared" si="39"/>
        <v>0</v>
      </c>
      <c r="G279" s="113">
        <f t="shared" si="39"/>
        <v>0</v>
      </c>
      <c r="H279" s="113">
        <f t="shared" si="39"/>
        <v>0</v>
      </c>
    </row>
    <row r="280" spans="1:8" ht="20.399999999999999" hidden="1" customHeight="1">
      <c r="A280" s="26"/>
      <c r="B280" s="11"/>
      <c r="C280" s="11"/>
      <c r="D280" s="11"/>
      <c r="E280" s="11"/>
      <c r="F280" s="113"/>
      <c r="G280" s="116">
        <f>F280+F280*0.05</f>
        <v>0</v>
      </c>
      <c r="H280" s="116">
        <f>G280+G280*0.05</f>
        <v>0</v>
      </c>
    </row>
    <row r="281" spans="1:8" ht="21" hidden="1" customHeight="1">
      <c r="A281" s="26"/>
      <c r="B281" s="11"/>
      <c r="C281" s="11"/>
      <c r="D281" s="11"/>
      <c r="E281" s="11"/>
      <c r="F281" s="113">
        <f>F282</f>
        <v>0</v>
      </c>
      <c r="G281" s="113">
        <f>G282</f>
        <v>0</v>
      </c>
      <c r="H281" s="113">
        <f>H282</f>
        <v>0</v>
      </c>
    </row>
    <row r="282" spans="1:8" ht="31.8" hidden="1" customHeight="1">
      <c r="A282" s="39"/>
      <c r="B282" s="11"/>
      <c r="C282" s="11"/>
      <c r="D282" s="11"/>
      <c r="E282" s="11"/>
      <c r="F282" s="113"/>
      <c r="G282" s="113">
        <f>G283</f>
        <v>0</v>
      </c>
      <c r="H282" s="113">
        <f>H283</f>
        <v>0</v>
      </c>
    </row>
    <row r="283" spans="1:8" ht="34.799999999999997" customHeight="1">
      <c r="A283" s="68" t="s">
        <v>258</v>
      </c>
      <c r="B283" s="29"/>
      <c r="C283" s="29" t="s">
        <v>143</v>
      </c>
      <c r="D283" s="5" t="s">
        <v>87</v>
      </c>
      <c r="E283" s="29"/>
      <c r="F283" s="112">
        <f t="shared" ref="F283:F286" si="40">F284</f>
        <v>631.6</v>
      </c>
      <c r="G283" s="128">
        <v>0</v>
      </c>
      <c r="H283" s="128">
        <f>G283+G283*0.05</f>
        <v>0</v>
      </c>
    </row>
    <row r="284" spans="1:8" ht="28.2" customHeight="1">
      <c r="A284" s="12" t="s">
        <v>359</v>
      </c>
      <c r="B284" s="17"/>
      <c r="C284" s="17" t="s">
        <v>143</v>
      </c>
      <c r="D284" s="11" t="s">
        <v>282</v>
      </c>
      <c r="E284" s="17"/>
      <c r="F284" s="112">
        <f t="shared" si="40"/>
        <v>631.6</v>
      </c>
      <c r="G284" s="117">
        <v>0</v>
      </c>
      <c r="H284" s="117">
        <v>0</v>
      </c>
    </row>
    <row r="285" spans="1:8" ht="39.6" customHeight="1">
      <c r="A285" s="12" t="s">
        <v>27</v>
      </c>
      <c r="B285" s="11"/>
      <c r="C285" s="11" t="s">
        <v>143</v>
      </c>
      <c r="D285" s="11" t="s">
        <v>282</v>
      </c>
      <c r="E285" s="11" t="s">
        <v>28</v>
      </c>
      <c r="F285" s="123">
        <v>631.6</v>
      </c>
      <c r="G285" s="113">
        <v>0</v>
      </c>
      <c r="H285" s="113">
        <v>0</v>
      </c>
    </row>
    <row r="286" spans="1:8" s="102" customFormat="1" ht="28.2" customHeight="1">
      <c r="A286" s="67" t="s">
        <v>283</v>
      </c>
      <c r="B286" s="92"/>
      <c r="C286" s="92" t="s">
        <v>284</v>
      </c>
      <c r="D286" s="92" t="s">
        <v>285</v>
      </c>
      <c r="E286" s="92"/>
      <c r="F286" s="112">
        <f t="shared" si="40"/>
        <v>60</v>
      </c>
      <c r="G286" s="112">
        <v>0</v>
      </c>
      <c r="H286" s="112">
        <v>0</v>
      </c>
    </row>
    <row r="287" spans="1:8" ht="48.6" customHeight="1">
      <c r="A287" s="12" t="s">
        <v>286</v>
      </c>
      <c r="B287" s="11"/>
      <c r="C287" s="11" t="s">
        <v>284</v>
      </c>
      <c r="D287" s="11" t="s">
        <v>285</v>
      </c>
      <c r="E287" s="11" t="s">
        <v>287</v>
      </c>
      <c r="F287" s="123">
        <v>60</v>
      </c>
      <c r="G287" s="113">
        <v>0</v>
      </c>
      <c r="H287" s="113">
        <v>0</v>
      </c>
    </row>
    <row r="288" spans="1:8" ht="36" hidden="1" customHeight="1">
      <c r="A288" s="12" t="s">
        <v>288</v>
      </c>
      <c r="B288" s="11"/>
      <c r="C288" s="11" t="s">
        <v>284</v>
      </c>
      <c r="D288" s="11" t="s">
        <v>289</v>
      </c>
      <c r="E288" s="11"/>
      <c r="F288" s="123">
        <v>0</v>
      </c>
      <c r="G288" s="113">
        <v>0</v>
      </c>
      <c r="H288" s="113">
        <v>0</v>
      </c>
    </row>
    <row r="289" spans="1:8" ht="39" hidden="1" customHeight="1">
      <c r="A289" s="12"/>
      <c r="B289" s="11"/>
      <c r="C289" s="11"/>
      <c r="D289" s="11"/>
      <c r="E289" s="11" t="s">
        <v>28</v>
      </c>
      <c r="F289" s="123"/>
      <c r="G289" s="113">
        <v>0</v>
      </c>
      <c r="H289" s="113">
        <v>0</v>
      </c>
    </row>
    <row r="290" spans="1:8" s="9" customFormat="1">
      <c r="A290" s="8" t="s">
        <v>290</v>
      </c>
      <c r="B290" s="5"/>
      <c r="C290" s="5" t="s">
        <v>291</v>
      </c>
      <c r="D290" s="5"/>
      <c r="E290" s="5"/>
      <c r="F290" s="112">
        <f t="shared" ref="F290:H291" si="41">F291</f>
        <v>10295</v>
      </c>
      <c r="G290" s="129">
        <f t="shared" si="41"/>
        <v>2222.6</v>
      </c>
      <c r="H290" s="129">
        <f t="shared" si="41"/>
        <v>2222.6</v>
      </c>
    </row>
    <row r="291" spans="1:8" s="9" customFormat="1">
      <c r="A291" s="67" t="s">
        <v>292</v>
      </c>
      <c r="B291" s="5"/>
      <c r="C291" s="5" t="s">
        <v>293</v>
      </c>
      <c r="D291" s="5"/>
      <c r="E291" s="5"/>
      <c r="F291" s="112">
        <f t="shared" si="41"/>
        <v>10295</v>
      </c>
      <c r="G291" s="112">
        <f t="shared" si="41"/>
        <v>2222.6</v>
      </c>
      <c r="H291" s="112">
        <f t="shared" si="41"/>
        <v>2222.6</v>
      </c>
    </row>
    <row r="292" spans="1:8" s="9" customFormat="1" ht="53.4" customHeight="1">
      <c r="A292" s="69" t="s">
        <v>294</v>
      </c>
      <c r="B292" s="5"/>
      <c r="C292" s="5" t="s">
        <v>293</v>
      </c>
      <c r="D292" s="5" t="s">
        <v>295</v>
      </c>
      <c r="E292" s="5"/>
      <c r="F292" s="112">
        <f>F293</f>
        <v>10295</v>
      </c>
      <c r="G292" s="112">
        <f>G294</f>
        <v>2222.6</v>
      </c>
      <c r="H292" s="112">
        <f>H294</f>
        <v>2222.6</v>
      </c>
    </row>
    <row r="293" spans="1:8" s="9" customFormat="1" ht="18" customHeight="1">
      <c r="A293" s="69" t="s">
        <v>70</v>
      </c>
      <c r="B293" s="5"/>
      <c r="C293" s="5" t="s">
        <v>293</v>
      </c>
      <c r="D293" s="5" t="s">
        <v>296</v>
      </c>
      <c r="E293" s="5"/>
      <c r="F293" s="112">
        <f>F294</f>
        <v>10295</v>
      </c>
      <c r="G293" s="112">
        <v>2222.6</v>
      </c>
      <c r="H293" s="112">
        <v>2222.6</v>
      </c>
    </row>
    <row r="294" spans="1:8" s="9" customFormat="1" ht="58.2" customHeight="1">
      <c r="A294" s="67" t="s">
        <v>297</v>
      </c>
      <c r="B294" s="5"/>
      <c r="C294" s="5" t="s">
        <v>293</v>
      </c>
      <c r="D294" s="5" t="s">
        <v>298</v>
      </c>
      <c r="E294" s="5"/>
      <c r="F294" s="112">
        <f>F298+F302+F307</f>
        <v>10295</v>
      </c>
      <c r="G294" s="112">
        <f>G298+G300+G311+G302</f>
        <v>2222.6</v>
      </c>
      <c r="H294" s="112">
        <f>H298+H300+H311+H302</f>
        <v>2222.6</v>
      </c>
    </row>
    <row r="295" spans="1:8" s="9" customFormat="1" ht="31.8" hidden="1" customHeight="1">
      <c r="A295" s="70"/>
      <c r="B295" s="5"/>
      <c r="C295" s="11"/>
      <c r="D295" s="11"/>
      <c r="E295" s="11"/>
      <c r="F295" s="112"/>
      <c r="G295" s="112"/>
      <c r="H295" s="112"/>
    </row>
    <row r="296" spans="1:8" s="9" customFormat="1" ht="32.4" hidden="1" customHeight="1">
      <c r="A296" s="70"/>
      <c r="B296" s="5"/>
      <c r="C296" s="11"/>
      <c r="D296" s="11"/>
      <c r="E296" s="11"/>
      <c r="F296" s="112"/>
      <c r="G296" s="112"/>
      <c r="H296" s="112"/>
    </row>
    <row r="297" spans="1:8" s="9" customFormat="1" ht="0.6" customHeight="1">
      <c r="A297" s="12"/>
      <c r="B297" s="5"/>
      <c r="C297" s="11"/>
      <c r="D297" s="11"/>
      <c r="E297" s="11"/>
      <c r="F297" s="112"/>
      <c r="G297" s="112"/>
      <c r="H297" s="112"/>
    </row>
    <row r="298" spans="1:8" s="9" customFormat="1" ht="39.6">
      <c r="A298" s="26" t="s">
        <v>299</v>
      </c>
      <c r="B298" s="11"/>
      <c r="C298" s="11" t="s">
        <v>293</v>
      </c>
      <c r="D298" s="11" t="s">
        <v>300</v>
      </c>
      <c r="E298" s="11"/>
      <c r="F298" s="113">
        <f>F299</f>
        <v>1000</v>
      </c>
      <c r="G298" s="113">
        <f>G299</f>
        <v>1000</v>
      </c>
      <c r="H298" s="113">
        <f>H299</f>
        <v>1000</v>
      </c>
    </row>
    <row r="299" spans="1:8" ht="41.4">
      <c r="A299" s="12" t="s">
        <v>286</v>
      </c>
      <c r="B299" s="11" t="s">
        <v>301</v>
      </c>
      <c r="C299" s="11" t="s">
        <v>293</v>
      </c>
      <c r="D299" s="11" t="s">
        <v>300</v>
      </c>
      <c r="E299" s="11" t="s">
        <v>287</v>
      </c>
      <c r="F299" s="113">
        <v>1000</v>
      </c>
      <c r="G299" s="113">
        <v>1000</v>
      </c>
      <c r="H299" s="113">
        <v>1000</v>
      </c>
    </row>
    <row r="300" spans="1:8" ht="39.6" hidden="1">
      <c r="A300" s="26" t="s">
        <v>302</v>
      </c>
      <c r="B300" s="11"/>
      <c r="C300" s="11" t="s">
        <v>293</v>
      </c>
      <c r="D300" s="6" t="s">
        <v>303</v>
      </c>
      <c r="E300" s="11"/>
      <c r="F300" s="113">
        <f>F301</f>
        <v>0</v>
      </c>
      <c r="G300" s="113">
        <f>G301</f>
        <v>0</v>
      </c>
      <c r="H300" s="113">
        <f>H301</f>
        <v>0</v>
      </c>
    </row>
    <row r="301" spans="1:8" ht="41.4" hidden="1">
      <c r="A301" s="12" t="s">
        <v>286</v>
      </c>
      <c r="B301" s="11"/>
      <c r="C301" s="11" t="s">
        <v>293</v>
      </c>
      <c r="D301" s="6" t="s">
        <v>303</v>
      </c>
      <c r="E301" s="11" t="s">
        <v>287</v>
      </c>
      <c r="F301" s="113"/>
      <c r="G301" s="113">
        <f>F301+F301*0.05</f>
        <v>0</v>
      </c>
      <c r="H301" s="113">
        <f>G301+G301*0.05</f>
        <v>0</v>
      </c>
    </row>
    <row r="302" spans="1:8" ht="39.6">
      <c r="A302" s="26" t="s">
        <v>304</v>
      </c>
      <c r="B302" s="11"/>
      <c r="C302" s="11" t="s">
        <v>293</v>
      </c>
      <c r="D302" s="11" t="s">
        <v>305</v>
      </c>
      <c r="E302" s="11"/>
      <c r="F302" s="113">
        <f>F303</f>
        <v>1530.9</v>
      </c>
      <c r="G302" s="113">
        <f>G303</f>
        <v>1222.5999999999999</v>
      </c>
      <c r="H302" s="113">
        <f>H303</f>
        <v>1222.5999999999999</v>
      </c>
    </row>
    <row r="303" spans="1:8" ht="62.4" customHeight="1">
      <c r="A303" s="12" t="s">
        <v>286</v>
      </c>
      <c r="B303" s="11"/>
      <c r="C303" s="11" t="s">
        <v>293</v>
      </c>
      <c r="D303" s="11" t="s">
        <v>305</v>
      </c>
      <c r="E303" s="11" t="s">
        <v>287</v>
      </c>
      <c r="F303" s="113">
        <v>1530.9</v>
      </c>
      <c r="G303" s="113">
        <v>1222.5999999999999</v>
      </c>
      <c r="H303" s="113">
        <v>1222.5999999999999</v>
      </c>
    </row>
    <row r="304" spans="1:8" ht="63" hidden="1" customHeight="1">
      <c r="A304" s="12" t="s">
        <v>306</v>
      </c>
      <c r="B304" s="11"/>
      <c r="C304" s="11" t="s">
        <v>293</v>
      </c>
      <c r="D304" s="11" t="s">
        <v>307</v>
      </c>
      <c r="E304" s="11"/>
      <c r="F304" s="113">
        <v>0</v>
      </c>
      <c r="G304" s="113">
        <v>0</v>
      </c>
      <c r="H304" s="113">
        <v>0</v>
      </c>
    </row>
    <row r="305" spans="1:8" ht="58.8" hidden="1" customHeight="1">
      <c r="A305" s="12" t="s">
        <v>308</v>
      </c>
      <c r="B305" s="11"/>
      <c r="C305" s="11" t="s">
        <v>293</v>
      </c>
      <c r="D305" s="11" t="s">
        <v>307</v>
      </c>
      <c r="E305" s="11" t="s">
        <v>195</v>
      </c>
      <c r="F305" s="113">
        <v>0</v>
      </c>
      <c r="G305" s="113">
        <v>0</v>
      </c>
      <c r="H305" s="113">
        <v>0</v>
      </c>
    </row>
    <row r="306" spans="1:8" ht="61.8" customHeight="1">
      <c r="A306" s="12" t="s">
        <v>309</v>
      </c>
      <c r="B306" s="11"/>
      <c r="C306" s="11" t="s">
        <v>293</v>
      </c>
      <c r="D306" s="11" t="s">
        <v>307</v>
      </c>
      <c r="E306" s="11"/>
      <c r="F306" s="113">
        <f>F307</f>
        <v>7764.1</v>
      </c>
      <c r="G306" s="113">
        <v>0</v>
      </c>
      <c r="H306" s="113">
        <v>0</v>
      </c>
    </row>
    <row r="307" spans="1:8" ht="55.8" customHeight="1">
      <c r="A307" s="12" t="s">
        <v>308</v>
      </c>
      <c r="B307" s="11"/>
      <c r="C307" s="11" t="s">
        <v>293</v>
      </c>
      <c r="D307" s="11" t="s">
        <v>307</v>
      </c>
      <c r="E307" s="11" t="s">
        <v>195</v>
      </c>
      <c r="F307" s="113">
        <v>7764.1</v>
      </c>
      <c r="G307" s="113">
        <v>0</v>
      </c>
      <c r="H307" s="113">
        <v>0</v>
      </c>
    </row>
    <row r="308" spans="1:8" ht="38.4" hidden="1" customHeight="1">
      <c r="A308" s="12" t="s">
        <v>258</v>
      </c>
      <c r="B308" s="11"/>
      <c r="C308" s="11" t="s">
        <v>293</v>
      </c>
      <c r="D308" s="11" t="s">
        <v>310</v>
      </c>
      <c r="E308" s="11"/>
      <c r="F308" s="113">
        <v>0</v>
      </c>
      <c r="G308" s="113">
        <v>0</v>
      </c>
      <c r="H308" s="113">
        <v>0</v>
      </c>
    </row>
    <row r="309" spans="1:8" ht="57.6" hidden="1" customHeight="1">
      <c r="A309" s="12" t="s">
        <v>286</v>
      </c>
      <c r="B309" s="11"/>
      <c r="C309" s="11" t="s">
        <v>293</v>
      </c>
      <c r="D309" s="11" t="s">
        <v>310</v>
      </c>
      <c r="E309" s="11" t="s">
        <v>287</v>
      </c>
      <c r="F309" s="113">
        <v>0</v>
      </c>
      <c r="G309" s="113">
        <v>0</v>
      </c>
      <c r="H309" s="113">
        <v>0</v>
      </c>
    </row>
    <row r="310" spans="1:8" ht="27.6" hidden="1" customHeight="1">
      <c r="A310" s="68"/>
      <c r="B310" s="29"/>
      <c r="C310" s="29"/>
      <c r="D310" s="29"/>
      <c r="E310" s="29"/>
      <c r="F310" s="121"/>
      <c r="G310" s="121"/>
      <c r="H310" s="121">
        <v>0</v>
      </c>
    </row>
    <row r="311" spans="1:8" ht="46.2" hidden="1" customHeight="1">
      <c r="A311" s="26"/>
      <c r="B311" s="11"/>
      <c r="C311" s="11"/>
      <c r="D311" s="11"/>
      <c r="E311" s="11"/>
      <c r="F311" s="113"/>
      <c r="G311" s="113"/>
      <c r="H311" s="113">
        <f>H312</f>
        <v>0</v>
      </c>
    </row>
    <row r="312" spans="1:8" ht="49.8" hidden="1" customHeight="1">
      <c r="A312" s="12"/>
      <c r="B312" s="11"/>
      <c r="C312" s="11"/>
      <c r="D312" s="11"/>
      <c r="E312" s="11"/>
      <c r="F312" s="113"/>
      <c r="G312" s="113"/>
      <c r="H312" s="113">
        <f>G312+G312*0.05</f>
        <v>0</v>
      </c>
    </row>
    <row r="313" spans="1:8" ht="76.8" hidden="1" customHeight="1">
      <c r="A313" s="12"/>
      <c r="B313" s="11"/>
      <c r="C313" s="11"/>
      <c r="D313" s="11"/>
      <c r="E313" s="11"/>
      <c r="F313" s="113"/>
      <c r="G313" s="113"/>
      <c r="H313" s="113">
        <f>H314</f>
        <v>0</v>
      </c>
    </row>
    <row r="314" spans="1:8" ht="67.8" hidden="1" customHeight="1">
      <c r="A314" s="12" t="s">
        <v>286</v>
      </c>
      <c r="B314" s="11"/>
      <c r="C314" s="11" t="s">
        <v>284</v>
      </c>
      <c r="D314" s="11" t="s">
        <v>289</v>
      </c>
      <c r="E314" s="11" t="s">
        <v>287</v>
      </c>
      <c r="F314" s="113"/>
      <c r="G314" s="113">
        <v>0</v>
      </c>
      <c r="H314" s="113">
        <f>G314+G314*0.05</f>
        <v>0</v>
      </c>
    </row>
    <row r="315" spans="1:8" ht="42.6" hidden="1" customHeight="1">
      <c r="A315" s="70" t="s">
        <v>311</v>
      </c>
      <c r="B315" s="5"/>
      <c r="C315" s="11" t="s">
        <v>293</v>
      </c>
      <c r="D315" s="11" t="s">
        <v>312</v>
      </c>
      <c r="E315" s="11"/>
      <c r="F315" s="112">
        <v>0</v>
      </c>
      <c r="G315" s="112">
        <v>0</v>
      </c>
      <c r="H315" s="112">
        <v>0</v>
      </c>
    </row>
    <row r="316" spans="1:8" ht="29.4" hidden="1" customHeight="1">
      <c r="A316" s="12" t="s">
        <v>27</v>
      </c>
      <c r="B316" s="5"/>
      <c r="C316" s="11" t="s">
        <v>293</v>
      </c>
      <c r="D316" s="11" t="s">
        <v>312</v>
      </c>
      <c r="E316" s="11" t="s">
        <v>28</v>
      </c>
      <c r="F316" s="112">
        <v>0</v>
      </c>
      <c r="G316" s="112">
        <v>0</v>
      </c>
      <c r="H316" s="112">
        <v>0</v>
      </c>
    </row>
    <row r="317" spans="1:8">
      <c r="A317" s="8" t="s">
        <v>313</v>
      </c>
      <c r="B317" s="5"/>
      <c r="C317" s="5" t="s">
        <v>314</v>
      </c>
      <c r="D317" s="5"/>
      <c r="E317" s="5"/>
      <c r="F317" s="112">
        <f>F318+F326</f>
        <v>4039.99</v>
      </c>
      <c r="G317" s="112">
        <f>G318+G324</f>
        <v>2527.5</v>
      </c>
      <c r="H317" s="112">
        <f>H318+H325</f>
        <v>5142</v>
      </c>
    </row>
    <row r="318" spans="1:8">
      <c r="A318" s="67" t="s">
        <v>315</v>
      </c>
      <c r="B318" s="5"/>
      <c r="C318" s="5" t="s">
        <v>316</v>
      </c>
      <c r="D318" s="5"/>
      <c r="E318" s="5"/>
      <c r="F318" s="112">
        <f t="shared" ref="F318:H319" si="42">F319</f>
        <v>1198.6099999999999</v>
      </c>
      <c r="G318" s="112">
        <f t="shared" si="42"/>
        <v>870</v>
      </c>
      <c r="H318" s="112">
        <f t="shared" si="42"/>
        <v>880</v>
      </c>
    </row>
    <row r="319" spans="1:8" ht="26.4">
      <c r="A319" s="8" t="s">
        <v>85</v>
      </c>
      <c r="B319" s="5"/>
      <c r="C319" s="5" t="s">
        <v>316</v>
      </c>
      <c r="D319" s="92" t="s">
        <v>55</v>
      </c>
      <c r="E319" s="5"/>
      <c r="F319" s="112">
        <f t="shared" si="42"/>
        <v>1198.6099999999999</v>
      </c>
      <c r="G319" s="112">
        <f t="shared" si="42"/>
        <v>870</v>
      </c>
      <c r="H319" s="112">
        <f t="shared" si="42"/>
        <v>880</v>
      </c>
    </row>
    <row r="320" spans="1:8">
      <c r="A320" s="8" t="s">
        <v>23</v>
      </c>
      <c r="B320" s="5"/>
      <c r="C320" s="5" t="s">
        <v>316</v>
      </c>
      <c r="D320" s="92" t="s">
        <v>86</v>
      </c>
      <c r="E320" s="5"/>
      <c r="F320" s="112">
        <f t="shared" ref="F320:H321" si="43">F322</f>
        <v>1198.6099999999999</v>
      </c>
      <c r="G320" s="112">
        <f t="shared" si="43"/>
        <v>870</v>
      </c>
      <c r="H320" s="112">
        <f t="shared" si="43"/>
        <v>880</v>
      </c>
    </row>
    <row r="321" spans="1:8">
      <c r="A321" s="8" t="s">
        <v>23</v>
      </c>
      <c r="B321" s="5"/>
      <c r="C321" s="5" t="s">
        <v>316</v>
      </c>
      <c r="D321" s="92" t="s">
        <v>87</v>
      </c>
      <c r="E321" s="5"/>
      <c r="F321" s="112">
        <f t="shared" si="43"/>
        <v>1198.6099999999999</v>
      </c>
      <c r="G321" s="112">
        <f t="shared" si="43"/>
        <v>870</v>
      </c>
      <c r="H321" s="112">
        <f t="shared" si="43"/>
        <v>880</v>
      </c>
    </row>
    <row r="322" spans="1:8">
      <c r="A322" s="10" t="s">
        <v>317</v>
      </c>
      <c r="B322" s="11"/>
      <c r="C322" s="11" t="s">
        <v>316</v>
      </c>
      <c r="D322" s="11" t="s">
        <v>318</v>
      </c>
      <c r="E322" s="11"/>
      <c r="F322" s="113">
        <f>F323</f>
        <v>1198.6099999999999</v>
      </c>
      <c r="G322" s="113">
        <f>G323</f>
        <v>870</v>
      </c>
      <c r="H322" s="113">
        <f>H323</f>
        <v>880</v>
      </c>
    </row>
    <row r="323" spans="1:8" ht="28.8" customHeight="1">
      <c r="A323" s="13" t="s">
        <v>319</v>
      </c>
      <c r="B323" s="11"/>
      <c r="C323" s="11" t="s">
        <v>316</v>
      </c>
      <c r="D323" s="11" t="s">
        <v>318</v>
      </c>
      <c r="E323" s="11" t="s">
        <v>320</v>
      </c>
      <c r="F323" s="113">
        <v>1198.6099999999999</v>
      </c>
      <c r="G323" s="113">
        <v>870</v>
      </c>
      <c r="H323" s="113">
        <v>880</v>
      </c>
    </row>
    <row r="324" spans="1:8" ht="27" hidden="1" customHeight="1">
      <c r="A324" s="8" t="s">
        <v>321</v>
      </c>
      <c r="B324" s="5"/>
      <c r="C324" s="5" t="s">
        <v>322</v>
      </c>
      <c r="D324" s="5"/>
      <c r="E324" s="5"/>
      <c r="F324" s="112">
        <f t="shared" ref="F324:H325" si="44">F325</f>
        <v>2841.38</v>
      </c>
      <c r="G324" s="112">
        <f t="shared" si="44"/>
        <v>1657.5</v>
      </c>
      <c r="H324" s="112">
        <f t="shared" si="44"/>
        <v>4262</v>
      </c>
    </row>
    <row r="325" spans="1:8" ht="81" hidden="1" customHeight="1">
      <c r="A325" s="71" t="s">
        <v>323</v>
      </c>
      <c r="B325" s="5"/>
      <c r="C325" s="17" t="s">
        <v>322</v>
      </c>
      <c r="D325" s="17" t="s">
        <v>324</v>
      </c>
      <c r="E325" s="5"/>
      <c r="F325" s="112">
        <f t="shared" si="44"/>
        <v>2841.38</v>
      </c>
      <c r="G325" s="117">
        <f t="shared" si="44"/>
        <v>1657.5</v>
      </c>
      <c r="H325" s="112">
        <f t="shared" si="44"/>
        <v>4262</v>
      </c>
    </row>
    <row r="326" spans="1:8" ht="86.4" customHeight="1">
      <c r="A326" s="8" t="s">
        <v>325</v>
      </c>
      <c r="B326" s="5"/>
      <c r="C326" s="5" t="s">
        <v>322</v>
      </c>
      <c r="D326" s="29" t="s">
        <v>326</v>
      </c>
      <c r="E326" s="5"/>
      <c r="F326" s="112">
        <f>F327</f>
        <v>2841.38</v>
      </c>
      <c r="G326" s="121">
        <f>G328</f>
        <v>1657.5</v>
      </c>
      <c r="H326" s="112">
        <f>H328</f>
        <v>4262</v>
      </c>
    </row>
    <row r="327" spans="1:8" ht="21" customHeight="1">
      <c r="A327" s="8" t="s">
        <v>204</v>
      </c>
      <c r="B327" s="5"/>
      <c r="C327" s="5" t="s">
        <v>322</v>
      </c>
      <c r="D327" s="17" t="s">
        <v>326</v>
      </c>
      <c r="E327" s="5"/>
      <c r="F327" s="117">
        <f t="shared" ref="F327:F328" si="45">F328</f>
        <v>2841.38</v>
      </c>
      <c r="G327" s="117">
        <v>1657.5</v>
      </c>
      <c r="H327" s="112">
        <v>4262</v>
      </c>
    </row>
    <row r="328" spans="1:8" ht="26.4">
      <c r="A328" s="72" t="s">
        <v>327</v>
      </c>
      <c r="B328" s="5"/>
      <c r="C328" s="17" t="s">
        <v>322</v>
      </c>
      <c r="D328" s="17" t="s">
        <v>328</v>
      </c>
      <c r="E328" s="5"/>
      <c r="F328" s="117">
        <f t="shared" si="45"/>
        <v>2841.38</v>
      </c>
      <c r="G328" s="117">
        <f t="shared" ref="G328:H329" si="46">G329</f>
        <v>1657.5</v>
      </c>
      <c r="H328" s="112">
        <f t="shared" si="46"/>
        <v>4262</v>
      </c>
    </row>
    <row r="329" spans="1:8" ht="36.6" customHeight="1">
      <c r="A329" s="10" t="s">
        <v>329</v>
      </c>
      <c r="B329" s="11"/>
      <c r="C329" s="17" t="s">
        <v>322</v>
      </c>
      <c r="D329" s="17" t="s">
        <v>330</v>
      </c>
      <c r="E329" s="11"/>
      <c r="F329" s="117">
        <f>F330</f>
        <v>2841.38</v>
      </c>
      <c r="G329" s="113">
        <f t="shared" si="46"/>
        <v>1657.5</v>
      </c>
      <c r="H329" s="113">
        <f t="shared" si="46"/>
        <v>4262</v>
      </c>
    </row>
    <row r="330" spans="1:8" ht="48" customHeight="1">
      <c r="A330" s="10" t="s">
        <v>331</v>
      </c>
      <c r="B330" s="11"/>
      <c r="C330" s="17" t="s">
        <v>322</v>
      </c>
      <c r="D330" s="17" t="s">
        <v>330</v>
      </c>
      <c r="E330" s="11" t="s">
        <v>320</v>
      </c>
      <c r="F330" s="113">
        <v>2841.38</v>
      </c>
      <c r="G330" s="113">
        <v>1657.5</v>
      </c>
      <c r="H330" s="113">
        <v>4262</v>
      </c>
    </row>
    <row r="331" spans="1:8">
      <c r="A331" s="8" t="s">
        <v>332</v>
      </c>
      <c r="B331" s="5"/>
      <c r="C331" s="5" t="s">
        <v>333</v>
      </c>
      <c r="D331" s="5"/>
      <c r="E331" s="5"/>
      <c r="F331" s="112">
        <f>F332</f>
        <v>2660.5</v>
      </c>
      <c r="G331" s="112">
        <f>G332</f>
        <v>500</v>
      </c>
      <c r="H331" s="112">
        <f>H332</f>
        <v>500</v>
      </c>
    </row>
    <row r="332" spans="1:8">
      <c r="A332" s="67" t="s">
        <v>334</v>
      </c>
      <c r="B332" s="5"/>
      <c r="C332" s="5" t="s">
        <v>335</v>
      </c>
      <c r="D332" s="5"/>
      <c r="E332" s="5"/>
      <c r="F332" s="112">
        <f>F339</f>
        <v>2660.5</v>
      </c>
      <c r="G332" s="112">
        <f>G333+G346</f>
        <v>500</v>
      </c>
      <c r="H332" s="112">
        <f>H333+H346</f>
        <v>500</v>
      </c>
    </row>
    <row r="333" spans="1:8" s="9" customFormat="1" ht="0.75" customHeight="1">
      <c r="A333" s="69" t="s">
        <v>336</v>
      </c>
      <c r="B333" s="5"/>
      <c r="C333" s="5" t="s">
        <v>335</v>
      </c>
      <c r="D333" s="5" t="s">
        <v>203</v>
      </c>
      <c r="E333" s="5"/>
      <c r="F333" s="112">
        <f>F334</f>
        <v>0</v>
      </c>
      <c r="G333" s="112">
        <f>G334</f>
        <v>0</v>
      </c>
      <c r="H333" s="112">
        <f>H334</f>
        <v>0</v>
      </c>
    </row>
    <row r="334" spans="1:8" s="9" customFormat="1" ht="39.6" hidden="1">
      <c r="A334" s="67" t="s">
        <v>337</v>
      </c>
      <c r="B334" s="5"/>
      <c r="C334" s="5" t="s">
        <v>335</v>
      </c>
      <c r="D334" s="5" t="s">
        <v>338</v>
      </c>
      <c r="E334" s="5"/>
      <c r="F334" s="112">
        <f>F335+F337</f>
        <v>0</v>
      </c>
      <c r="G334" s="112">
        <f>G335+G337</f>
        <v>0</v>
      </c>
      <c r="H334" s="112">
        <f>H335+H337</f>
        <v>0</v>
      </c>
    </row>
    <row r="335" spans="1:8" s="9" customFormat="1" ht="39.6" hidden="1">
      <c r="A335" s="26" t="s">
        <v>339</v>
      </c>
      <c r="B335" s="11"/>
      <c r="C335" s="11" t="s">
        <v>335</v>
      </c>
      <c r="D335" s="11" t="s">
        <v>340</v>
      </c>
      <c r="E335" s="11"/>
      <c r="F335" s="113">
        <f>F336</f>
        <v>0</v>
      </c>
      <c r="G335" s="113">
        <f>G336</f>
        <v>0</v>
      </c>
      <c r="H335" s="113">
        <f>H336</f>
        <v>0</v>
      </c>
    </row>
    <row r="336" spans="1:8" ht="27.6" hidden="1">
      <c r="A336" s="12" t="s">
        <v>27</v>
      </c>
      <c r="B336" s="11"/>
      <c r="C336" s="11" t="s">
        <v>335</v>
      </c>
      <c r="D336" s="11" t="s">
        <v>340</v>
      </c>
      <c r="E336" s="11" t="s">
        <v>28</v>
      </c>
      <c r="F336" s="113"/>
      <c r="G336" s="113">
        <f>F336+F336*0.05</f>
        <v>0</v>
      </c>
      <c r="H336" s="113">
        <f>G336+G336*0.05</f>
        <v>0</v>
      </c>
    </row>
    <row r="337" spans="1:8" ht="52.8" hidden="1">
      <c r="A337" s="26" t="s">
        <v>341</v>
      </c>
      <c r="B337" s="11"/>
      <c r="C337" s="11" t="s">
        <v>335</v>
      </c>
      <c r="D337" s="11" t="s">
        <v>342</v>
      </c>
      <c r="E337" s="11"/>
      <c r="F337" s="113">
        <f>F338</f>
        <v>0</v>
      </c>
      <c r="G337" s="113">
        <f>G338</f>
        <v>0</v>
      </c>
      <c r="H337" s="113">
        <f>H338</f>
        <v>0</v>
      </c>
    </row>
    <row r="338" spans="1:8" ht="39.6" hidden="1">
      <c r="A338" s="26" t="s">
        <v>343</v>
      </c>
      <c r="B338" s="11"/>
      <c r="C338" s="11" t="s">
        <v>335</v>
      </c>
      <c r="D338" s="11" t="s">
        <v>342</v>
      </c>
      <c r="E338" s="11" t="s">
        <v>28</v>
      </c>
      <c r="F338" s="113"/>
      <c r="G338" s="113">
        <f>F338+F338*0.05</f>
        <v>0</v>
      </c>
      <c r="H338" s="113">
        <f>G338+G338*0.05</f>
        <v>0</v>
      </c>
    </row>
    <row r="339" spans="1:8" ht="26.4">
      <c r="A339" s="8" t="s">
        <v>85</v>
      </c>
      <c r="B339" s="5"/>
      <c r="C339" s="5" t="s">
        <v>335</v>
      </c>
      <c r="D339" s="5" t="s">
        <v>55</v>
      </c>
      <c r="E339" s="5"/>
      <c r="F339" s="112">
        <f>F340</f>
        <v>2660.5</v>
      </c>
      <c r="G339" s="112">
        <f>G340</f>
        <v>500</v>
      </c>
      <c r="H339" s="112">
        <f>H340</f>
        <v>500</v>
      </c>
    </row>
    <row r="340" spans="1:8" ht="23.4" customHeight="1">
      <c r="A340" s="8" t="s">
        <v>23</v>
      </c>
      <c r="B340" s="5"/>
      <c r="C340" s="5" t="s">
        <v>335</v>
      </c>
      <c r="D340" s="5" t="s">
        <v>86</v>
      </c>
      <c r="E340" s="5"/>
      <c r="F340" s="112">
        <f>F343+F346+F348</f>
        <v>2660.5</v>
      </c>
      <c r="G340" s="112">
        <f>G344+G346+G341</f>
        <v>500</v>
      </c>
      <c r="H340" s="112">
        <f>H344+H346+H341</f>
        <v>500</v>
      </c>
    </row>
    <row r="341" spans="1:8" ht="33" hidden="1" customHeight="1">
      <c r="A341" s="26" t="s">
        <v>344</v>
      </c>
      <c r="B341" s="5"/>
      <c r="C341" s="11" t="s">
        <v>335</v>
      </c>
      <c r="D341" s="11" t="s">
        <v>345</v>
      </c>
      <c r="E341" s="11"/>
      <c r="F341" s="112">
        <f>F342</f>
        <v>0</v>
      </c>
      <c r="G341" s="112">
        <f>G342</f>
        <v>0</v>
      </c>
      <c r="H341" s="112">
        <f>H342</f>
        <v>0</v>
      </c>
    </row>
    <row r="342" spans="1:8" ht="45" hidden="1" customHeight="1">
      <c r="A342" s="45" t="s">
        <v>27</v>
      </c>
      <c r="B342" s="5"/>
      <c r="C342" s="11" t="s">
        <v>335</v>
      </c>
      <c r="D342" s="11" t="s">
        <v>345</v>
      </c>
      <c r="E342" s="11" t="s">
        <v>28</v>
      </c>
      <c r="F342" s="113">
        <v>0</v>
      </c>
      <c r="G342" s="113">
        <v>0</v>
      </c>
      <c r="H342" s="113">
        <f>G342+G342*0.05</f>
        <v>0</v>
      </c>
    </row>
    <row r="343" spans="1:8" ht="28.2" customHeight="1">
      <c r="A343" s="12" t="s">
        <v>258</v>
      </c>
      <c r="B343" s="5"/>
      <c r="C343" s="11" t="s">
        <v>335</v>
      </c>
      <c r="D343" s="5" t="s">
        <v>86</v>
      </c>
      <c r="E343" s="11"/>
      <c r="F343" s="117">
        <f>F344</f>
        <v>210.5</v>
      </c>
      <c r="G343" s="113">
        <v>0</v>
      </c>
      <c r="H343" s="113">
        <v>0</v>
      </c>
    </row>
    <row r="344" spans="1:8" ht="16.8" customHeight="1">
      <c r="A344" s="45" t="s">
        <v>346</v>
      </c>
      <c r="B344" s="11"/>
      <c r="C344" s="11" t="s">
        <v>335</v>
      </c>
      <c r="D344" s="11" t="s">
        <v>347</v>
      </c>
      <c r="E344" s="11"/>
      <c r="F344" s="117">
        <f>F345</f>
        <v>210.5</v>
      </c>
      <c r="G344" s="113">
        <f>G345</f>
        <v>0</v>
      </c>
      <c r="H344" s="113">
        <f>H345</f>
        <v>0</v>
      </c>
    </row>
    <row r="345" spans="1:8" ht="47.4" customHeight="1">
      <c r="A345" s="45" t="s">
        <v>286</v>
      </c>
      <c r="B345" s="11"/>
      <c r="C345" s="11" t="s">
        <v>335</v>
      </c>
      <c r="D345" s="11" t="s">
        <v>347</v>
      </c>
      <c r="E345" s="11" t="s">
        <v>287</v>
      </c>
      <c r="F345" s="113">
        <v>210.5</v>
      </c>
      <c r="G345" s="113">
        <v>0</v>
      </c>
      <c r="H345" s="113">
        <f>G345+G345*0.05</f>
        <v>0</v>
      </c>
    </row>
    <row r="346" spans="1:8" ht="42" customHeight="1">
      <c r="A346" s="26" t="s">
        <v>299</v>
      </c>
      <c r="B346" s="11"/>
      <c r="C346" s="11" t="s">
        <v>335</v>
      </c>
      <c r="D346" s="11" t="s">
        <v>348</v>
      </c>
      <c r="E346" s="11"/>
      <c r="F346" s="117">
        <f>F347</f>
        <v>450</v>
      </c>
      <c r="G346" s="113">
        <f>G347</f>
        <v>500</v>
      </c>
      <c r="H346" s="113">
        <f>H347</f>
        <v>500</v>
      </c>
    </row>
    <row r="347" spans="1:8" ht="44.4" customHeight="1">
      <c r="A347" s="45" t="s">
        <v>286</v>
      </c>
      <c r="B347" s="11"/>
      <c r="C347" s="11" t="s">
        <v>335</v>
      </c>
      <c r="D347" s="11" t="s">
        <v>348</v>
      </c>
      <c r="E347" s="11" t="s">
        <v>287</v>
      </c>
      <c r="F347" s="113">
        <v>450</v>
      </c>
      <c r="G347" s="113">
        <v>500</v>
      </c>
      <c r="H347" s="113">
        <v>500</v>
      </c>
    </row>
    <row r="348" spans="1:8" ht="42" customHeight="1">
      <c r="A348" s="73" t="s">
        <v>349</v>
      </c>
      <c r="B348" s="11"/>
      <c r="C348" s="11" t="s">
        <v>335</v>
      </c>
      <c r="D348" s="75" t="s">
        <v>350</v>
      </c>
      <c r="E348" s="11"/>
      <c r="F348" s="113">
        <v>2000</v>
      </c>
      <c r="G348" s="113">
        <v>0</v>
      </c>
      <c r="H348" s="113">
        <v>0</v>
      </c>
    </row>
    <row r="349" spans="1:8" ht="50.4" customHeight="1">
      <c r="A349" s="74" t="s">
        <v>351</v>
      </c>
      <c r="B349" s="17"/>
      <c r="C349" s="17" t="s">
        <v>335</v>
      </c>
      <c r="D349" s="75" t="s">
        <v>350</v>
      </c>
      <c r="E349" s="17" t="s">
        <v>287</v>
      </c>
      <c r="F349" s="117">
        <v>2000</v>
      </c>
      <c r="G349" s="113">
        <v>0</v>
      </c>
      <c r="H349" s="113">
        <v>0</v>
      </c>
    </row>
    <row r="350" spans="1:8">
      <c r="A350" s="45" t="s">
        <v>352</v>
      </c>
      <c r="B350" s="11"/>
      <c r="C350" s="11"/>
      <c r="D350" s="11"/>
      <c r="E350" s="11"/>
      <c r="F350" s="113"/>
      <c r="G350" s="113">
        <v>425.5</v>
      </c>
      <c r="H350" s="113">
        <v>787.9</v>
      </c>
    </row>
    <row r="351" spans="1:8">
      <c r="A351" s="8" t="s">
        <v>353</v>
      </c>
      <c r="B351" s="5"/>
      <c r="C351" s="5"/>
      <c r="D351" s="5"/>
      <c r="E351" s="5"/>
      <c r="F351" s="112">
        <f>F13</f>
        <v>56819.76</v>
      </c>
      <c r="G351" s="112">
        <f>G13</f>
        <v>20250.5</v>
      </c>
      <c r="H351" s="112">
        <f>H13</f>
        <v>20747.800000000003</v>
      </c>
    </row>
    <row r="352" spans="1:8">
      <c r="F352" s="130"/>
      <c r="G352" s="130"/>
      <c r="H352" s="130"/>
    </row>
  </sheetData>
  <autoFilter ref="A12:F351"/>
  <mergeCells count="13">
    <mergeCell ref="A7:F7"/>
    <mergeCell ref="A8:G8"/>
    <mergeCell ref="A9:A11"/>
    <mergeCell ref="B9:B11"/>
    <mergeCell ref="C9:C11"/>
    <mergeCell ref="D9:D11"/>
    <mergeCell ref="E9:E11"/>
    <mergeCell ref="F9:H10"/>
    <mergeCell ref="G1:H1"/>
    <mergeCell ref="E4:H4"/>
    <mergeCell ref="F3:H3"/>
    <mergeCell ref="G2:H2"/>
    <mergeCell ref="E5:H5"/>
  </mergeCells>
  <pageMargins left="0.59027777777777801" right="0.196527777777778" top="0.59027777777777801" bottom="0.59027777777777801" header="0.511811023622047" footer="0"/>
  <pageSetup paperSize="9" scale="87" orientation="portrait" horizontalDpi="300" verticalDpi="300" r:id="rId1"/>
  <headerFooter>
    <oddFooter>&amp;C&amp;"Arial Cyr,Обычный"&amp;P</oddFooter>
  </headerFooter>
  <colBreaks count="1" manualBreakCount="1">
    <brk id="9" max="3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LibreOffice/7.2.3.2$Windows_X86_64 LibreOffice_project/d166454616c1632304285822f9c83ce2e660fd92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Прил.8Ведомств2024г</vt:lpstr>
      <vt:lpstr>Прил.8Ведомств2024г!Заголовки_для_печати</vt:lpstr>
      <vt:lpstr>Прил.8Ведомств2024г!Область_печати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3</cp:revision>
  <cp:lastPrinted>2024-08-16T12:12:37Z</cp:lastPrinted>
  <dcterms:created xsi:type="dcterms:W3CDTF">2019-11-11T13:37:51Z</dcterms:created>
  <dcterms:modified xsi:type="dcterms:W3CDTF">2025-04-16T14:11:46Z</dcterms:modified>
  <dc:language>ru-RU</dc:language>
</cp:coreProperties>
</file>