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" yWindow="228" windowWidth="11700" windowHeight="8196" tabRatio="500"/>
  </bookViews>
  <sheets>
    <sheet name="Приложение 7 апрель 2025" sheetId="7" r:id="rId1"/>
  </sheets>
  <definedNames>
    <definedName name="_xlnm._FilterDatabase" localSheetId="0" hidden="1">'Приложение 7 апрель 2025'!$D$1:$D$262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2" i="7"/>
  <c r="G262"/>
  <c r="E262"/>
  <c r="F123"/>
  <c r="G123"/>
  <c r="E123"/>
  <c r="F124"/>
  <c r="G124"/>
  <c r="F125"/>
  <c r="E124"/>
  <c r="G125"/>
  <c r="E125"/>
  <c r="G127"/>
  <c r="F127"/>
  <c r="E127"/>
  <c r="G128"/>
  <c r="F128"/>
  <c r="E128"/>
  <c r="F156"/>
  <c r="G156"/>
  <c r="F183"/>
  <c r="G183"/>
  <c r="G180" s="1"/>
  <c r="E183"/>
  <c r="G181"/>
  <c r="F181"/>
  <c r="F180" s="1"/>
  <c r="E181"/>
  <c r="E180" s="1"/>
  <c r="G91"/>
  <c r="G90" s="1"/>
  <c r="G89" s="1"/>
  <c r="F91"/>
  <c r="F90" s="1"/>
  <c r="F89" s="1"/>
  <c r="E91"/>
  <c r="E90" s="1"/>
  <c r="E89" s="1"/>
  <c r="G202" l="1"/>
  <c r="G201" s="1"/>
  <c r="G200" s="1"/>
  <c r="G199" s="1"/>
  <c r="G198" s="1"/>
  <c r="F202"/>
  <c r="F201" s="1"/>
  <c r="F200" s="1"/>
  <c r="F199" s="1"/>
  <c r="F198" s="1"/>
  <c r="E202"/>
  <c r="E201" s="1"/>
  <c r="E200" s="1"/>
  <c r="E199" s="1"/>
  <c r="E198" s="1"/>
  <c r="G256" l="1"/>
  <c r="F256"/>
  <c r="E256"/>
  <c r="F247"/>
  <c r="F246" s="1"/>
  <c r="F245" s="1"/>
  <c r="F244" s="1"/>
  <c r="F243" s="1"/>
  <c r="F242" s="1"/>
  <c r="G247"/>
  <c r="G246" s="1"/>
  <c r="G245" s="1"/>
  <c r="G244" s="1"/>
  <c r="G243" s="1"/>
  <c r="G242" s="1"/>
  <c r="E247"/>
  <c r="E246" s="1"/>
  <c r="E245" s="1"/>
  <c r="E244" s="1"/>
  <c r="E243" s="1"/>
  <c r="E242" s="1"/>
  <c r="F230"/>
  <c r="G230"/>
  <c r="E230"/>
  <c r="F232"/>
  <c r="G232"/>
  <c r="E232"/>
  <c r="F234"/>
  <c r="G234"/>
  <c r="E234"/>
  <c r="G223"/>
  <c r="G222" s="1"/>
  <c r="G221" s="1"/>
  <c r="G220" s="1"/>
  <c r="G219" s="1"/>
  <c r="F223"/>
  <c r="F222" s="1"/>
  <c r="F221" s="1"/>
  <c r="F220" s="1"/>
  <c r="F219" s="1"/>
  <c r="E223"/>
  <c r="E222" s="1"/>
  <c r="E221" s="1"/>
  <c r="E220" s="1"/>
  <c r="E219" s="1"/>
  <c r="G217"/>
  <c r="F217"/>
  <c r="E217"/>
  <c r="F239" l="1"/>
  <c r="F238" s="1"/>
  <c r="G239"/>
  <c r="G238" s="1"/>
  <c r="E239"/>
  <c r="E238" s="1"/>
  <c r="F259"/>
  <c r="F258" s="1"/>
  <c r="G259"/>
  <c r="G258" s="1"/>
  <c r="E259"/>
  <c r="E258" s="1"/>
  <c r="G196"/>
  <c r="F196"/>
  <c r="E196"/>
  <c r="F194"/>
  <c r="G194"/>
  <c r="E194"/>
  <c r="F175"/>
  <c r="F174" s="1"/>
  <c r="F173" s="1"/>
  <c r="F172" s="1"/>
  <c r="F171" s="1"/>
  <c r="F170" s="1"/>
  <c r="F169" s="1"/>
  <c r="G175"/>
  <c r="G174" s="1"/>
  <c r="G173" s="1"/>
  <c r="G172" s="1"/>
  <c r="G171" s="1"/>
  <c r="G170" s="1"/>
  <c r="G169" s="1"/>
  <c r="E175"/>
  <c r="E174" s="1"/>
  <c r="E173" s="1"/>
  <c r="E172" s="1"/>
  <c r="E171" s="1"/>
  <c r="E170" s="1"/>
  <c r="E169" s="1"/>
  <c r="G179"/>
  <c r="G178" s="1"/>
  <c r="G177" s="1"/>
  <c r="F179"/>
  <c r="F178" s="1"/>
  <c r="F177" s="1"/>
  <c r="E179"/>
  <c r="E178" s="1"/>
  <c r="E177" s="1"/>
  <c r="G150" l="1"/>
  <c r="F150"/>
  <c r="E150"/>
  <c r="G130"/>
  <c r="G129" s="1"/>
  <c r="G126" s="1"/>
  <c r="F144"/>
  <c r="G144"/>
  <c r="E144"/>
  <c r="G139"/>
  <c r="F139"/>
  <c r="E139"/>
  <c r="G121"/>
  <c r="G120" s="1"/>
  <c r="G119" s="1"/>
  <c r="G118" s="1"/>
  <c r="G117" s="1"/>
  <c r="F121"/>
  <c r="F120" s="1"/>
  <c r="F119" s="1"/>
  <c r="F118" s="1"/>
  <c r="F117" s="1"/>
  <c r="E121"/>
  <c r="E120" s="1"/>
  <c r="E119" s="1"/>
  <c r="E118" s="1"/>
  <c r="E117" s="1"/>
  <c r="F115"/>
  <c r="F114" s="1"/>
  <c r="F113" s="1"/>
  <c r="F112" s="1"/>
  <c r="F111" s="1"/>
  <c r="G115"/>
  <c r="G114" s="1"/>
  <c r="G113" s="1"/>
  <c r="G112" s="1"/>
  <c r="G111" s="1"/>
  <c r="E115"/>
  <c r="E114" s="1"/>
  <c r="E113" s="1"/>
  <c r="E112" s="1"/>
  <c r="E111" s="1"/>
  <c r="E97"/>
  <c r="G97"/>
  <c r="F97"/>
  <c r="F87"/>
  <c r="F86" s="1"/>
  <c r="F85" s="1"/>
  <c r="F84" s="1"/>
  <c r="F83" s="1"/>
  <c r="G87"/>
  <c r="G86" s="1"/>
  <c r="G85" s="1"/>
  <c r="G84" s="1"/>
  <c r="G83" s="1"/>
  <c r="E87"/>
  <c r="E86" s="1"/>
  <c r="E85" s="1"/>
  <c r="E84" s="1"/>
  <c r="E83" s="1"/>
  <c r="F70"/>
  <c r="F69" s="1"/>
  <c r="F68" s="1"/>
  <c r="F67" s="1"/>
  <c r="G70"/>
  <c r="G69" s="1"/>
  <c r="G68" s="1"/>
  <c r="G67" s="1"/>
  <c r="E70"/>
  <c r="E69" s="1"/>
  <c r="E68" s="1"/>
  <c r="E67" s="1"/>
  <c r="F75"/>
  <c r="F74" s="1"/>
  <c r="G75"/>
  <c r="G74" s="1"/>
  <c r="E75"/>
  <c r="E74" s="1"/>
  <c r="G78"/>
  <c r="G77" s="1"/>
  <c r="F78"/>
  <c r="F77" s="1"/>
  <c r="E78"/>
  <c r="E77" s="1"/>
  <c r="F81"/>
  <c r="F80" s="1"/>
  <c r="G81"/>
  <c r="G80" s="1"/>
  <c r="E81"/>
  <c r="E80" s="1"/>
  <c r="F58"/>
  <c r="F57" s="1"/>
  <c r="F56" s="1"/>
  <c r="F55" s="1"/>
  <c r="F54" s="1"/>
  <c r="G58"/>
  <c r="G57" s="1"/>
  <c r="G56" s="1"/>
  <c r="G55" s="1"/>
  <c r="G54" s="1"/>
  <c r="E58"/>
  <c r="E57" s="1"/>
  <c r="E56" s="1"/>
  <c r="E55" s="1"/>
  <c r="E54" s="1"/>
  <c r="F47"/>
  <c r="F46" s="1"/>
  <c r="F45" s="1"/>
  <c r="F44" s="1"/>
  <c r="G47"/>
  <c r="E47"/>
  <c r="E46" s="1"/>
  <c r="E45" s="1"/>
  <c r="E44" s="1"/>
  <c r="F35"/>
  <c r="F34" s="1"/>
  <c r="G35"/>
  <c r="G34" s="1"/>
  <c r="E35"/>
  <c r="E34" s="1"/>
  <c r="F29"/>
  <c r="G29"/>
  <c r="E29"/>
  <c r="F23"/>
  <c r="F22" s="1"/>
  <c r="F21" s="1"/>
  <c r="F20" s="1"/>
  <c r="E23"/>
  <c r="E22" s="1"/>
  <c r="E21" s="1"/>
  <c r="E20" s="1"/>
  <c r="G23"/>
  <c r="G22" s="1"/>
  <c r="G21" s="1"/>
  <c r="G20" s="1"/>
  <c r="F73" l="1"/>
  <c r="F72" s="1"/>
  <c r="F66" s="1"/>
  <c r="G73"/>
  <c r="G72" s="1"/>
  <c r="G66" s="1"/>
  <c r="E73"/>
  <c r="E72" s="1"/>
  <c r="E66" s="1"/>
  <c r="G46"/>
  <c r="G45" s="1"/>
  <c r="G44" s="1"/>
  <c r="F96"/>
  <c r="G96"/>
  <c r="E96"/>
  <c r="F255" l="1"/>
  <c r="G255"/>
  <c r="E255"/>
  <c r="F254" l="1"/>
  <c r="F253" s="1"/>
  <c r="F252" s="1"/>
  <c r="F250" s="1"/>
  <c r="G253"/>
  <c r="G252" s="1"/>
  <c r="G250" s="1"/>
  <c r="G254"/>
  <c r="E254"/>
  <c r="E253" s="1"/>
  <c r="E252" s="1"/>
  <c r="E250" s="1"/>
  <c r="G192"/>
  <c r="G191" s="1"/>
  <c r="G190" s="1"/>
  <c r="F192"/>
  <c r="F191" s="1"/>
  <c r="F190" s="1"/>
  <c r="E192"/>
  <c r="E191" s="1"/>
  <c r="E190" s="1"/>
  <c r="G251" l="1"/>
  <c r="G249" s="1"/>
  <c r="G241" s="1"/>
  <c r="E251"/>
  <c r="E249" s="1"/>
  <c r="E241" s="1"/>
  <c r="F251"/>
  <c r="F249" s="1"/>
  <c r="F241" s="1"/>
  <c r="F17"/>
  <c r="F16" s="1"/>
  <c r="F15" s="1"/>
  <c r="F14" s="1"/>
  <c r="G17"/>
  <c r="G16" s="1"/>
  <c r="G15" s="1"/>
  <c r="G14" s="1"/>
  <c r="E17"/>
  <c r="E16" s="1"/>
  <c r="E15" s="1"/>
  <c r="E14" s="1"/>
  <c r="F28"/>
  <c r="F27" s="1"/>
  <c r="F26" s="1"/>
  <c r="F25" s="1"/>
  <c r="G28"/>
  <c r="G27" s="1"/>
  <c r="G26" s="1"/>
  <c r="G25" s="1"/>
  <c r="E28"/>
  <c r="E27" s="1"/>
  <c r="E26" s="1"/>
  <c r="E25" s="1"/>
  <c r="F33"/>
  <c r="F32" s="1"/>
  <c r="F31" s="1"/>
  <c r="G33"/>
  <c r="G32" s="1"/>
  <c r="G31" s="1"/>
  <c r="E33"/>
  <c r="E32" s="1"/>
  <c r="E31" s="1"/>
  <c r="F40"/>
  <c r="F39" s="1"/>
  <c r="F38" s="1"/>
  <c r="F37" s="1"/>
  <c r="G40"/>
  <c r="G39" s="1"/>
  <c r="G38" s="1"/>
  <c r="G37" s="1"/>
  <c r="E40"/>
  <c r="E39" s="1"/>
  <c r="E38" s="1"/>
  <c r="E37" s="1"/>
  <c r="F52"/>
  <c r="G52"/>
  <c r="E52"/>
  <c r="F63"/>
  <c r="F62" s="1"/>
  <c r="F61" s="1"/>
  <c r="F60" s="1"/>
  <c r="G63"/>
  <c r="G62" s="1"/>
  <c r="G61" s="1"/>
  <c r="G60" s="1"/>
  <c r="E63"/>
  <c r="E62" s="1"/>
  <c r="E61" s="1"/>
  <c r="E60" s="1"/>
  <c r="F109"/>
  <c r="F108" s="1"/>
  <c r="F107" s="1"/>
  <c r="F106" s="1"/>
  <c r="F105" s="1"/>
  <c r="G109"/>
  <c r="G108" s="1"/>
  <c r="G107" s="1"/>
  <c r="G106" s="1"/>
  <c r="G105" s="1"/>
  <c r="F103"/>
  <c r="F102" s="1"/>
  <c r="F101" s="1"/>
  <c r="F100" s="1"/>
  <c r="F99" s="1"/>
  <c r="G103"/>
  <c r="G102" s="1"/>
  <c r="G101" s="1"/>
  <c r="G100" s="1"/>
  <c r="G99" s="1"/>
  <c r="F95"/>
  <c r="F94" s="1"/>
  <c r="F93" s="1"/>
  <c r="G95"/>
  <c r="G94" s="1"/>
  <c r="G93" s="1"/>
  <c r="E95"/>
  <c r="E94" s="1"/>
  <c r="E93" s="1"/>
  <c r="E103"/>
  <c r="E102" s="1"/>
  <c r="E101" s="1"/>
  <c r="E100" s="1"/>
  <c r="E99" s="1"/>
  <c r="E109"/>
  <c r="E108" s="1"/>
  <c r="E107" s="1"/>
  <c r="E106" s="1"/>
  <c r="E105" s="1"/>
  <c r="F216"/>
  <c r="F215" s="1"/>
  <c r="F214" s="1"/>
  <c r="F213" s="1"/>
  <c r="G216"/>
  <c r="G215" s="1"/>
  <c r="G214" s="1"/>
  <c r="G213" s="1"/>
  <c r="E216"/>
  <c r="E215" s="1"/>
  <c r="E214" s="1"/>
  <c r="E213" s="1"/>
  <c r="G208"/>
  <c r="G207" s="1"/>
  <c r="G206" s="1"/>
  <c r="G205" s="1"/>
  <c r="G204" s="1"/>
  <c r="F208"/>
  <c r="F207" s="1"/>
  <c r="F206" s="1"/>
  <c r="F205" s="1"/>
  <c r="F204" s="1"/>
  <c r="E208"/>
  <c r="E207" s="1"/>
  <c r="E206" s="1"/>
  <c r="E205" s="1"/>
  <c r="E204" s="1"/>
  <c r="F189"/>
  <c r="F188" s="1"/>
  <c r="F187" s="1"/>
  <c r="F186" s="1"/>
  <c r="G189"/>
  <c r="G188" s="1"/>
  <c r="G187" s="1"/>
  <c r="G186" s="1"/>
  <c r="G185" s="1"/>
  <c r="F167"/>
  <c r="F166" s="1"/>
  <c r="F165" s="1"/>
  <c r="F164" s="1"/>
  <c r="F163" s="1"/>
  <c r="G167"/>
  <c r="G166" s="1"/>
  <c r="G165" s="1"/>
  <c r="G164" s="1"/>
  <c r="G163" s="1"/>
  <c r="E167"/>
  <c r="E166" s="1"/>
  <c r="E165" s="1"/>
  <c r="E164" s="1"/>
  <c r="E163" s="1"/>
  <c r="F137"/>
  <c r="G137"/>
  <c r="E137"/>
  <c r="G146"/>
  <c r="F146"/>
  <c r="E146"/>
  <c r="F148"/>
  <c r="F155"/>
  <c r="F154" s="1"/>
  <c r="F153" s="1"/>
  <c r="F152" s="1"/>
  <c r="G148"/>
  <c r="E158"/>
  <c r="E157" s="1"/>
  <c r="E156" s="1"/>
  <c r="E161"/>
  <c r="E160" s="1"/>
  <c r="E148"/>
  <c r="F143" l="1"/>
  <c r="F142" s="1"/>
  <c r="F141" s="1"/>
  <c r="E143"/>
  <c r="E142" s="1"/>
  <c r="E141" s="1"/>
  <c r="G143"/>
  <c r="G142" s="1"/>
  <c r="G141" s="1"/>
  <c r="F185"/>
  <c r="G212"/>
  <c r="G211" s="1"/>
  <c r="F212"/>
  <c r="F211" s="1"/>
  <c r="E212"/>
  <c r="E211" s="1"/>
  <c r="F13"/>
  <c r="E13"/>
  <c r="G13"/>
  <c r="F130"/>
  <c r="F129" s="1"/>
  <c r="F126" s="1"/>
  <c r="E136"/>
  <c r="E135" s="1"/>
  <c r="E134" s="1"/>
  <c r="F136"/>
  <c r="F135" s="1"/>
  <c r="F134" s="1"/>
  <c r="G136"/>
  <c r="G135" s="1"/>
  <c r="G134" s="1"/>
  <c r="E51"/>
  <c r="E50" s="1"/>
  <c r="E49" s="1"/>
  <c r="E43" s="1"/>
  <c r="F51"/>
  <c r="F50" s="1"/>
  <c r="F49" s="1"/>
  <c r="F43" s="1"/>
  <c r="G51"/>
  <c r="G50" s="1"/>
  <c r="G49" s="1"/>
  <c r="G43" s="1"/>
  <c r="E130"/>
  <c r="E129" s="1"/>
  <c r="E126" s="1"/>
  <c r="E189"/>
  <c r="E188" s="1"/>
  <c r="E187" s="1"/>
  <c r="E186" s="1"/>
  <c r="E185" s="1"/>
  <c r="E133" l="1"/>
  <c r="E132" s="1"/>
  <c r="G133"/>
  <c r="F133"/>
  <c r="G155"/>
  <c r="G154" s="1"/>
  <c r="G153" s="1"/>
  <c r="G152" s="1"/>
  <c r="E155"/>
  <c r="E154" s="1"/>
  <c r="E153" s="1"/>
  <c r="E152" s="1"/>
  <c r="G132" l="1"/>
  <c r="F236"/>
  <c r="F229" s="1"/>
  <c r="F228" s="1"/>
  <c r="G236"/>
  <c r="G229" s="1"/>
  <c r="G228" s="1"/>
  <c r="E236"/>
  <c r="E229" s="1"/>
  <c r="E228" s="1"/>
  <c r="E227" l="1"/>
  <c r="E226" s="1"/>
  <c r="E225" s="1"/>
  <c r="E210" s="1"/>
  <c r="F227"/>
  <c r="F226" s="1"/>
  <c r="F225" s="1"/>
  <c r="F210" s="1"/>
  <c r="G227"/>
  <c r="G226" s="1"/>
  <c r="G225" s="1"/>
  <c r="G210" s="1"/>
  <c r="F132"/>
</calcChain>
</file>

<file path=xl/sharedStrings.xml><?xml version="1.0" encoding="utf-8"?>
<sst xmlns="http://schemas.openxmlformats.org/spreadsheetml/2006/main" count="571" uniqueCount="234">
  <si>
    <t xml:space="preserve">Приложение №7 </t>
  </si>
  <si>
    <t xml:space="preserve">к решению Совета депутатов 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</si>
  <si>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</si>
  <si>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</si>
  <si>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</si>
  <si>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</si>
  <si>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</si>
  <si>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</si>
  <si>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</si>
  <si>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</si>
  <si>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</si>
  <si>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</si>
  <si>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</si>
  <si>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</si>
  <si>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</si>
  <si>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</si>
  <si>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</si>
  <si>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</si>
  <si>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</si>
  <si>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</si>
  <si>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</si>
  <si>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</si>
  <si>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</si>
  <si>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</si>
  <si>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</si>
  <si>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</si>
  <si>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</si>
  <si>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</si>
  <si>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</si>
  <si>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</si>
  <si>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</si>
  <si>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</si>
  <si>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</si>
  <si>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</si>
  <si>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</si>
  <si>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</si>
  <si>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</si>
  <si>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</si>
  <si>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</si>
  <si>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</si>
  <si>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</si>
  <si>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</si>
  <si>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</si>
  <si>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</si>
  <si>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</si>
  <si>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</si>
  <si>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</si>
  <si>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</si>
  <si>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</si>
  <si>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</si>
  <si>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</si>
  <si>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</si>
  <si>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</si>
  <si>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</si>
  <si>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</si>
  <si>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</si>
  <si>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</si>
  <si>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</si>
  <si>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</si>
  <si>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</si>
  <si>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</si>
  <si>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</si>
  <si>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</si>
  <si>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</si>
  <si>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</si>
  <si>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</si>
  <si>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</si>
  <si>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</si>
  <si>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</si>
  <si>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</si>
  <si>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</si>
  <si>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</si>
  <si>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</si>
  <si>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</si>
  <si>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</si>
  <si>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</si>
  <si>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</si>
  <si>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</si>
  <si>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</si>
  <si>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</si>
  <si>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</si>
  <si>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</si>
  <si>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</si>
  <si>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</si>
  <si>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</si>
  <si>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</si>
  <si>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на 2025 год и плановый период 2026-2027 годов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</si>
  <si>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</si>
  <si>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</si>
  <si>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</si>
  <si>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</si>
  <si>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</si>
  <si>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</si>
  <si>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</si>
  <si>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</si>
  <si>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</si>
  <si>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</si>
  <si>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</si>
  <si>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</si>
  <si>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</si>
  <si>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</si>
  <si>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</si>
  <si>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</si>
  <si>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</si>
  <si>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Субсидии гражданам на приобретение жилья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</si>
  <si>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</si>
  <si>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</si>
  <si>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</si>
  <si>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</si>
  <si>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</si>
  <si>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</si>
  <si>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</si>
  <si>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</si>
  <si>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</si>
  <si>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</si>
  <si>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</si>
  <si>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</si>
  <si>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</si>
  <si>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</si>
  <si>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</si>
  <si>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</si>
  <si>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</si>
  <si>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</si>
  <si>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</si>
  <si>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13 4 01 10150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</si>
  <si>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</si>
  <si>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</si>
  <si>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</si>
  <si>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</si>
  <si>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</si>
  <si>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</si>
  <si>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</si>
  <si>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</si>
  <si>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</si>
  <si>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</si>
  <si>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</si>
  <si>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</si>
  <si>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</si>
  <si>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</si>
  <si>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</si>
  <si>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</si>
  <si>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</si>
  <si>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</si>
  <si>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</si>
  <si>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</si>
  <si>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</si>
  <si>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Бюджетные инвестиции в объекты капитального строительства государственной (муниципальной) собственности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</si>
  <si>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</si>
  <si>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</si>
  <si>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</si>
  <si>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Субсидии бюджетным учреждениям на иные цели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</si>
  <si>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</si>
  <si>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</si>
  <si>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</si>
  <si>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</si>
  <si>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</si>
  <si>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</si>
  <si>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</si>
  <si>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</si>
  <si>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</si>
  <si>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</si>
  <si>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</si>
  <si>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</si>
  <si>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</si>
  <si>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</si>
  <si>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</si>
  <si>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</si>
  <si>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</si>
  <si>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</si>
  <si>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</si>
  <si>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</si>
  <si>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</si>
  <si>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</si>
  <si>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</si>
  <si>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</si>
  <si>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</si>
  <si>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</si>
  <si>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</si>
  <si>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</si>
  <si>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</si>
  <si>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Резервные средства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</si>
  <si>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</si>
  <si>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</si>
  <si>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</si>
  <si>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</si>
  <si>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</si>
  <si>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</si>
  <si>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</si>
  <si>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</si>
  <si>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</si>
  <si>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</si>
  <si>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</si>
  <si>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 xml:space="preserve">Прочие мероприятия по благоустройству сельских поселений поселений </t>
  </si>
  <si>
    <t>Непрограммные расходы по благоустройству органов местного самоуправления поселения</t>
  </si>
  <si>
    <t>Иные пенсии, социальные доплаты к пенсиям</t>
  </si>
  <si>
    <t>1001</t>
  </si>
  <si>
    <t>Предоставление муниципальным бюджетным учреждениям субсидий на выполнение муниципального задания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</si>
  <si>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</si>
  <si>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</si>
  <si>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</si>
  <si>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</si>
  <si>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</si>
  <si>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от 03.04.2025 г №12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</si>
  <si>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</si>
  <si>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</si>
  <si>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</si>
  <si>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</si>
  <si>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</si>
  <si>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</si>
  <si>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</si>
  <si>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</si>
  <si>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</si>
  <si>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</si>
  <si>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</si>
  <si>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</si>
  <si>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</si>
  <si>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</si>
  <si>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</si>
  <si>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</si>
  <si>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</si>
  <si>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09 7 01 SТ160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</si>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</sst>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2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vertical="center"/>
    </xf>
    <xf numFmtId="49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/>
    <xf numFmtId="0" fontId="5" fillId="0" borderId="0" xfId="0" applyFont="1"/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0" fontId="6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" fontId="4" fillId="2" borderId="2" xfId="0" applyNumberFormat="1" applyFont="1" applyFill="1" applyBorder="1"/>
    <xf numFmtId="4" fontId="4" fillId="0" borderId="2" xfId="0" applyNumberFormat="1" applyFont="1" applyBorder="1"/>
    <xf numFmtId="2" fontId="4" fillId="0" borderId="2" xfId="0" applyNumberFormat="1" applyFont="1" applyBorder="1"/>
    <xf numFmtId="0" fontId="4" fillId="0" borderId="2" xfId="0" applyFont="1" applyBorder="1"/>
    <xf numFmtId="49" fontId="6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/>
    <xf numFmtId="0" fontId="6" fillId="0" borderId="2" xfId="0" applyFont="1" applyBorder="1"/>
    <xf numFmtId="0" fontId="4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2" fontId="4" fillId="2" borderId="2" xfId="0" applyNumberFormat="1" applyFont="1" applyFill="1" applyBorder="1"/>
    <xf numFmtId="2" fontId="6" fillId="2" borderId="2" xfId="0" applyNumberFormat="1" applyFont="1" applyFill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4" fontId="4" fillId="2" borderId="3" xfId="0" applyNumberFormat="1" applyFont="1" applyFill="1" applyBorder="1"/>
    <xf numFmtId="4" fontId="4" fillId="2" borderId="1" xfId="0" applyNumberFormat="1" applyFont="1" applyFill="1" applyBorder="1"/>
    <xf numFmtId="0" fontId="4" fillId="2" borderId="2" xfId="0" applyFont="1" applyFill="1" applyBorder="1"/>
    <xf numFmtId="49" fontId="0" fillId="0" borderId="0" xfId="0" applyNumberFormat="1" applyBorder="1"/>
    <xf numFmtId="4" fontId="3" fillId="0" borderId="0" xfId="0" applyNumberFormat="1" applyFont="1" applyBorder="1"/>
    <xf numFmtId="0" fontId="0" fillId="0" borderId="0" xfId="0" applyBorder="1"/>
    <xf numFmtId="4" fontId="4" fillId="3" borderId="2" xfId="0" applyNumberFormat="1" applyFont="1" applyFill="1" applyBorder="1"/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4" fontId="6" fillId="2" borderId="2" xfId="0" applyNumberFormat="1" applyFont="1" applyFill="1" applyBorder="1" applyAlignment="1"/>
    <xf numFmtId="4" fontId="6" fillId="0" borderId="2" xfId="0" applyNumberFormat="1" applyFont="1" applyBorder="1" applyAlignment="1"/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/>
    <xf numFmtId="49" fontId="6" fillId="0" borderId="1" xfId="0" applyNumberFormat="1" applyFont="1" applyBorder="1"/>
    <xf numFmtId="0" fontId="3" fillId="0" borderId="1" xfId="0" applyFont="1" applyBorder="1"/>
    <xf numFmtId="49" fontId="6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/>
    </xf>
    <xf numFmtId="4" fontId="6" fillId="2" borderId="2" xfId="0" applyNumberFormat="1" applyFont="1" applyFill="1" applyBorder="1" applyAlignment="1">
      <alignment vertical="top"/>
    </xf>
    <xf numFmtId="49" fontId="6" fillId="0" borderId="2" xfId="0" applyNumberFormat="1" applyFont="1" applyBorder="1"/>
    <xf numFmtId="0" fontId="1" fillId="2" borderId="0" xfId="0" applyFont="1" applyFill="1"/>
    <xf numFmtId="4" fontId="6" fillId="0" borderId="2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wrapText="1"/>
    </xf>
    <xf numFmtId="2" fontId="6" fillId="0" borderId="2" xfId="0" applyNumberFormat="1" applyFont="1" applyBorder="1"/>
    <xf numFmtId="0" fontId="6" fillId="2" borderId="2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165" fontId="7" fillId="2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 applyAlignment="1">
      <alignment horizontal="center"/>
    </xf>
    <xf numFmtId="2" fontId="3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2" fontId="0" fillId="0" borderId="2" xfId="0" applyNumberFormat="1" applyFont="1" applyBorder="1"/>
    <xf numFmtId="0" fontId="6" fillId="2" borderId="2" xfId="0" applyFont="1" applyFill="1" applyBorder="1" applyAlignment="1">
      <alignment wrapText="1"/>
    </xf>
    <xf numFmtId="0" fontId="4" fillId="0" borderId="8" xfId="0" applyFont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" fontId="4" fillId="2" borderId="8" xfId="0" applyNumberFormat="1" applyFont="1" applyFill="1" applyBorder="1"/>
    <xf numFmtId="4" fontId="6" fillId="0" borderId="1" xfId="0" applyNumberFormat="1" applyFont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2" fontId="4" fillId="2" borderId="1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4"/>
  <sheetViews>
    <sheetView tabSelected="1" topLeftCell="A28" workbookViewId="0">
      <selection activeCell="E28" sqref="E28"/>
    </sheetView>
  </sheetViews>
  <sheetFormatPr defaultRowHeight="13.2"/>
  <cols>
    <col min="1" max="1" width="36.77734375" style="3" customWidth="1"/>
    <col min="2" max="2" width="14.33203125" customWidth="1"/>
    <col min="3" max="3" width="7.44140625" customWidth="1"/>
    <col min="4" max="4" width="6.44140625" style="6" customWidth="1"/>
    <col min="5" max="5" width="11.109375" customWidth="1"/>
    <col min="6" max="6" width="11" customWidth="1"/>
    <col min="7" max="7" width="11.5546875" customWidth="1"/>
  </cols>
  <sheetData>
    <row r="1" spans="1:11">
      <c r="D1" s="8"/>
      <c r="E1" s="121" t="s">
        <v>0</v>
      </c>
      <c r="F1" s="121"/>
      <c r="G1" s="121"/>
    </row>
    <row r="2" spans="1:11" ht="11.4" customHeight="1">
      <c r="D2" s="8"/>
      <c r="E2" s="121" t="s">
        <v>1</v>
      </c>
      <c r="F2" s="121"/>
      <c r="G2" s="121"/>
    </row>
    <row r="3" spans="1:11" ht="3" hidden="1" customHeight="1">
      <c r="D3" s="8"/>
      <c r="E3" s="9"/>
      <c r="F3" s="9"/>
      <c r="G3" s="9"/>
    </row>
    <row r="4" spans="1:11">
      <c r="D4" s="121" t="s">
        <v>91</v>
      </c>
      <c r="E4" s="121"/>
      <c r="F4" s="121"/>
      <c r="G4" s="121"/>
    </row>
    <row r="5" spans="1:11">
      <c r="D5" s="8"/>
      <c r="E5" s="121" t="s">
        <v>202</v>
      </c>
      <c r="F5" s="121"/>
      <c r="G5" s="121"/>
    </row>
    <row r="6" spans="1:11" ht="3" customHeight="1"/>
    <row r="7" spans="1:11" ht="75" customHeight="1">
      <c r="A7" s="119" t="s">
        <v>2</v>
      </c>
      <c r="B7" s="119"/>
      <c r="C7" s="119"/>
      <c r="D7" s="119"/>
      <c r="E7" s="119"/>
      <c r="F7" s="119"/>
      <c r="G7" s="119"/>
      <c r="K7" s="7"/>
    </row>
    <row r="8" spans="1:11">
      <c r="A8" s="120" t="s">
        <v>86</v>
      </c>
      <c r="B8" s="120"/>
      <c r="C8" s="120"/>
      <c r="D8" s="120"/>
      <c r="E8" s="120"/>
      <c r="F8" s="120"/>
      <c r="G8" s="120"/>
    </row>
    <row r="10" spans="1:11" ht="36">
      <c r="A10" s="104" t="s">
        <v>3</v>
      </c>
      <c r="B10" s="10" t="s">
        <v>4</v>
      </c>
      <c r="C10" s="10" t="s">
        <v>5</v>
      </c>
      <c r="D10" s="11" t="s">
        <v>6</v>
      </c>
      <c r="E10" s="12" t="s">
        <v>7</v>
      </c>
      <c r="F10" s="12" t="s">
        <v>7</v>
      </c>
      <c r="G10" s="12" t="s">
        <v>7</v>
      </c>
    </row>
    <row r="11" spans="1:11">
      <c r="A11" s="104"/>
      <c r="B11" s="10"/>
      <c r="C11" s="10"/>
      <c r="D11" s="11"/>
      <c r="E11" s="10">
        <v>2025</v>
      </c>
      <c r="F11" s="10">
        <v>2026</v>
      </c>
      <c r="G11" s="10">
        <v>2027</v>
      </c>
    </row>
    <row r="12" spans="1:11">
      <c r="A12" s="104">
        <v>1</v>
      </c>
      <c r="B12" s="10">
        <v>2</v>
      </c>
      <c r="C12" s="10">
        <v>3</v>
      </c>
      <c r="D12" s="11">
        <v>4</v>
      </c>
      <c r="E12" s="10">
        <v>5</v>
      </c>
      <c r="F12" s="10">
        <v>6</v>
      </c>
      <c r="G12" s="10">
        <v>7</v>
      </c>
    </row>
    <row r="13" spans="1:11">
      <c r="A13" s="105" t="s">
        <v>132</v>
      </c>
      <c r="B13" s="10"/>
      <c r="C13" s="10"/>
      <c r="D13" s="11" t="s">
        <v>9</v>
      </c>
      <c r="E13" s="80">
        <f>E14+E20</f>
        <v>825.5</v>
      </c>
      <c r="F13" s="80">
        <f t="shared" ref="F13:G13" si="0">F14+F20</f>
        <v>1209.4000000000001</v>
      </c>
      <c r="G13" s="80">
        <f t="shared" si="0"/>
        <v>2135.3000000000002</v>
      </c>
    </row>
    <row r="14" spans="1:11" s="2" customFormat="1" ht="71.400000000000006" customHeight="1">
      <c r="A14" s="68" t="s">
        <v>203</v>
      </c>
      <c r="B14" s="14" t="s">
        <v>8</v>
      </c>
      <c r="C14" s="14"/>
      <c r="D14" s="15" t="s">
        <v>9</v>
      </c>
      <c r="E14" s="16">
        <f t="shared" ref="E14:G16" si="1">SUM(E15)</f>
        <v>825.5</v>
      </c>
      <c r="F14" s="16">
        <f t="shared" si="1"/>
        <v>1209.4000000000001</v>
      </c>
      <c r="G14" s="16">
        <f t="shared" si="1"/>
        <v>228.9</v>
      </c>
    </row>
    <row r="15" spans="1:11" s="1" customFormat="1">
      <c r="A15" s="13" t="s">
        <v>82</v>
      </c>
      <c r="B15" s="17" t="s">
        <v>76</v>
      </c>
      <c r="C15" s="17"/>
      <c r="D15" s="18"/>
      <c r="E15" s="16">
        <f t="shared" si="1"/>
        <v>825.5</v>
      </c>
      <c r="F15" s="16">
        <f t="shared" si="1"/>
        <v>1209.4000000000001</v>
      </c>
      <c r="G15" s="16">
        <f t="shared" si="1"/>
        <v>228.9</v>
      </c>
    </row>
    <row r="16" spans="1:11" s="1" customFormat="1" ht="38.4" customHeight="1">
      <c r="A16" s="55" t="s">
        <v>92</v>
      </c>
      <c r="B16" s="17" t="s">
        <v>121</v>
      </c>
      <c r="C16" s="17"/>
      <c r="D16" s="18"/>
      <c r="E16" s="16">
        <f t="shared" si="1"/>
        <v>825.5</v>
      </c>
      <c r="F16" s="16">
        <f t="shared" si="1"/>
        <v>1209.4000000000001</v>
      </c>
      <c r="G16" s="16">
        <f t="shared" si="1"/>
        <v>228.9</v>
      </c>
    </row>
    <row r="17" spans="1:7" s="1" customFormat="1" ht="34.799999999999997" customHeight="1">
      <c r="A17" s="68" t="s">
        <v>204</v>
      </c>
      <c r="B17" s="17" t="s">
        <v>115</v>
      </c>
      <c r="C17" s="17"/>
      <c r="D17" s="18"/>
      <c r="E17" s="16">
        <f>SUM(E19)</f>
        <v>825.5</v>
      </c>
      <c r="F17" s="16">
        <f>SUM(F19)</f>
        <v>1209.4000000000001</v>
      </c>
      <c r="G17" s="16">
        <f>SUM(G19)</f>
        <v>228.9</v>
      </c>
    </row>
    <row r="18" spans="1:7" s="1" customFormat="1" ht="13.2" customHeight="1">
      <c r="A18" s="68" t="s">
        <v>125</v>
      </c>
      <c r="B18" s="17" t="s">
        <v>115</v>
      </c>
      <c r="C18" s="17">
        <v>200</v>
      </c>
      <c r="D18" s="18" t="s">
        <v>9</v>
      </c>
      <c r="E18" s="27">
        <v>825.5</v>
      </c>
      <c r="F18" s="27">
        <v>1209.4000000000001</v>
      </c>
      <c r="G18" s="27">
        <v>228.9</v>
      </c>
    </row>
    <row r="19" spans="1:7" ht="13.2" customHeight="1">
      <c r="A19" s="81" t="s">
        <v>125</v>
      </c>
      <c r="B19" s="19" t="s">
        <v>115</v>
      </c>
      <c r="C19" s="19">
        <v>200</v>
      </c>
      <c r="D19" s="20" t="s">
        <v>9</v>
      </c>
      <c r="E19" s="22">
        <v>825.5</v>
      </c>
      <c r="F19" s="22">
        <v>1209.4000000000001</v>
      </c>
      <c r="G19" s="22">
        <v>228.9</v>
      </c>
    </row>
    <row r="20" spans="1:7">
      <c r="A20" s="13" t="s">
        <v>129</v>
      </c>
      <c r="B20" s="17" t="s">
        <v>131</v>
      </c>
      <c r="C20" s="17"/>
      <c r="D20" s="20"/>
      <c r="E20" s="16">
        <f t="shared" ref="E20:G29" si="2">SUM(E21)</f>
        <v>0</v>
      </c>
      <c r="F20" s="16">
        <f t="shared" si="2"/>
        <v>0</v>
      </c>
      <c r="G20" s="16">
        <f t="shared" si="2"/>
        <v>1906.4</v>
      </c>
    </row>
    <row r="21" spans="1:7" ht="47.4" customHeight="1">
      <c r="A21" s="55" t="s">
        <v>128</v>
      </c>
      <c r="B21" s="17" t="s">
        <v>130</v>
      </c>
      <c r="C21" s="17"/>
      <c r="D21" s="20"/>
      <c r="E21" s="16">
        <f t="shared" si="2"/>
        <v>0</v>
      </c>
      <c r="F21" s="16">
        <f t="shared" si="2"/>
        <v>0</v>
      </c>
      <c r="G21" s="16">
        <f t="shared" si="2"/>
        <v>1906.4</v>
      </c>
    </row>
    <row r="22" spans="1:7" s="1" customFormat="1" ht="23.4" customHeight="1">
      <c r="A22" s="55" t="s">
        <v>127</v>
      </c>
      <c r="B22" s="17" t="s">
        <v>126</v>
      </c>
      <c r="C22" s="19"/>
      <c r="D22" s="20"/>
      <c r="E22" s="16">
        <f t="shared" si="2"/>
        <v>0</v>
      </c>
      <c r="F22" s="16">
        <f t="shared" si="2"/>
        <v>0</v>
      </c>
      <c r="G22" s="16">
        <f t="shared" si="2"/>
        <v>1906.4</v>
      </c>
    </row>
    <row r="23" spans="1:7" s="1" customFormat="1">
      <c r="A23" s="13" t="s">
        <v>125</v>
      </c>
      <c r="B23" s="17" t="s">
        <v>126</v>
      </c>
      <c r="C23" s="19"/>
      <c r="D23" s="20"/>
      <c r="E23" s="16">
        <f t="shared" si="2"/>
        <v>0</v>
      </c>
      <c r="F23" s="16">
        <f t="shared" si="2"/>
        <v>0</v>
      </c>
      <c r="G23" s="16">
        <f t="shared" si="2"/>
        <v>1906.4</v>
      </c>
    </row>
    <row r="24" spans="1:7">
      <c r="A24" s="41" t="s">
        <v>125</v>
      </c>
      <c r="B24" s="19" t="s">
        <v>126</v>
      </c>
      <c r="C24" s="19">
        <v>200</v>
      </c>
      <c r="D24" s="20"/>
      <c r="E24" s="22">
        <v>0</v>
      </c>
      <c r="F24" s="22">
        <v>0</v>
      </c>
      <c r="G24" s="21">
        <v>1906.4</v>
      </c>
    </row>
    <row r="25" spans="1:7" s="2" customFormat="1" ht="72.599999999999994" customHeight="1">
      <c r="A25" s="54" t="s">
        <v>205</v>
      </c>
      <c r="B25" s="14" t="s">
        <v>10</v>
      </c>
      <c r="C25" s="14"/>
      <c r="D25" s="15" t="s">
        <v>9</v>
      </c>
      <c r="E25" s="16">
        <f t="shared" si="2"/>
        <v>2232.3000000000002</v>
      </c>
      <c r="F25" s="16">
        <f t="shared" si="2"/>
        <v>0</v>
      </c>
      <c r="G25" s="16">
        <f t="shared" si="2"/>
        <v>0</v>
      </c>
    </row>
    <row r="26" spans="1:7" s="1" customFormat="1">
      <c r="A26" s="13" t="s">
        <v>82</v>
      </c>
      <c r="B26" s="17" t="s">
        <v>78</v>
      </c>
      <c r="C26" s="17"/>
      <c r="D26" s="18"/>
      <c r="E26" s="16">
        <f t="shared" si="2"/>
        <v>2232.3000000000002</v>
      </c>
      <c r="F26" s="16">
        <f t="shared" si="2"/>
        <v>0</v>
      </c>
      <c r="G26" s="16">
        <f t="shared" si="2"/>
        <v>0</v>
      </c>
    </row>
    <row r="27" spans="1:7" s="1" customFormat="1" ht="39.6" customHeight="1">
      <c r="A27" s="106" t="s">
        <v>206</v>
      </c>
      <c r="B27" s="17" t="s">
        <v>93</v>
      </c>
      <c r="C27" s="17">
        <v>200</v>
      </c>
      <c r="D27" s="18"/>
      <c r="E27" s="16">
        <f t="shared" si="2"/>
        <v>2232.3000000000002</v>
      </c>
      <c r="F27" s="16">
        <f t="shared" si="2"/>
        <v>0</v>
      </c>
      <c r="G27" s="16">
        <f t="shared" si="2"/>
        <v>0</v>
      </c>
    </row>
    <row r="28" spans="1:7" s="1" customFormat="1" ht="60.6" customHeight="1">
      <c r="A28" s="55" t="s">
        <v>207</v>
      </c>
      <c r="B28" s="17" t="s">
        <v>119</v>
      </c>
      <c r="C28" s="17"/>
      <c r="D28" s="18"/>
      <c r="E28" s="16">
        <f>SUM(E30)</f>
        <v>2232.3000000000002</v>
      </c>
      <c r="F28" s="16">
        <f>SUM(F30)</f>
        <v>0</v>
      </c>
      <c r="G28" s="16">
        <f>SUM(G30)</f>
        <v>0</v>
      </c>
    </row>
    <row r="29" spans="1:7" s="1" customFormat="1" ht="15.6" customHeight="1">
      <c r="A29" s="13" t="s">
        <v>125</v>
      </c>
      <c r="B29" s="17" t="s">
        <v>119</v>
      </c>
      <c r="C29" s="17"/>
      <c r="D29" s="18"/>
      <c r="E29" s="16">
        <f t="shared" si="2"/>
        <v>2232.3000000000002</v>
      </c>
      <c r="F29" s="16">
        <f t="shared" si="2"/>
        <v>0</v>
      </c>
      <c r="G29" s="16">
        <f t="shared" si="2"/>
        <v>0</v>
      </c>
    </row>
    <row r="30" spans="1:7">
      <c r="A30" s="41" t="s">
        <v>125</v>
      </c>
      <c r="B30" s="19" t="s">
        <v>119</v>
      </c>
      <c r="C30" s="19">
        <v>200</v>
      </c>
      <c r="D30" s="20" t="s">
        <v>9</v>
      </c>
      <c r="E30" s="36">
        <v>2232.3000000000002</v>
      </c>
      <c r="F30" s="23">
        <v>0</v>
      </c>
      <c r="G30" s="23">
        <v>0</v>
      </c>
    </row>
    <row r="31" spans="1:7" s="2" customFormat="1" ht="48.6" customHeight="1">
      <c r="A31" s="55" t="s">
        <v>89</v>
      </c>
      <c r="B31" s="14" t="s">
        <v>13</v>
      </c>
      <c r="C31" s="14"/>
      <c r="D31" s="15" t="s">
        <v>14</v>
      </c>
      <c r="E31" s="16">
        <f t="shared" ref="E31:G35" si="3">SUM(E32)</f>
        <v>40</v>
      </c>
      <c r="F31" s="16">
        <f t="shared" si="3"/>
        <v>40</v>
      </c>
      <c r="G31" s="16">
        <f t="shared" si="3"/>
        <v>40</v>
      </c>
    </row>
    <row r="32" spans="1:7" s="1" customFormat="1">
      <c r="A32" s="13" t="s">
        <v>82</v>
      </c>
      <c r="B32" s="17" t="s">
        <v>77</v>
      </c>
      <c r="C32" s="17"/>
      <c r="D32" s="18"/>
      <c r="E32" s="16">
        <f t="shared" si="3"/>
        <v>40</v>
      </c>
      <c r="F32" s="16">
        <f t="shared" si="3"/>
        <v>40</v>
      </c>
      <c r="G32" s="16">
        <f t="shared" si="3"/>
        <v>40</v>
      </c>
    </row>
    <row r="33" spans="1:7" s="1" customFormat="1" ht="62.4" customHeight="1">
      <c r="A33" s="107" t="s">
        <v>208</v>
      </c>
      <c r="B33" s="17" t="s">
        <v>65</v>
      </c>
      <c r="C33" s="17"/>
      <c r="D33" s="18"/>
      <c r="E33" s="16">
        <f t="shared" si="3"/>
        <v>40</v>
      </c>
      <c r="F33" s="16">
        <f t="shared" si="3"/>
        <v>40</v>
      </c>
      <c r="G33" s="16">
        <f t="shared" si="3"/>
        <v>40</v>
      </c>
    </row>
    <row r="34" spans="1:7" s="1" customFormat="1">
      <c r="A34" s="56" t="s">
        <v>133</v>
      </c>
      <c r="B34" s="17" t="s">
        <v>66</v>
      </c>
      <c r="C34" s="17"/>
      <c r="D34" s="18"/>
      <c r="E34" s="16">
        <f t="shared" si="3"/>
        <v>40</v>
      </c>
      <c r="F34" s="16">
        <f t="shared" si="3"/>
        <v>40</v>
      </c>
      <c r="G34" s="16">
        <f t="shared" si="3"/>
        <v>40</v>
      </c>
    </row>
    <row r="35" spans="1:7" s="1" customFormat="1">
      <c r="A35" s="13" t="s">
        <v>125</v>
      </c>
      <c r="B35" s="17" t="s">
        <v>66</v>
      </c>
      <c r="C35" s="17"/>
      <c r="D35" s="18"/>
      <c r="E35" s="16">
        <f t="shared" si="3"/>
        <v>40</v>
      </c>
      <c r="F35" s="16">
        <f t="shared" si="3"/>
        <v>40</v>
      </c>
      <c r="G35" s="16">
        <f t="shared" si="3"/>
        <v>40</v>
      </c>
    </row>
    <row r="36" spans="1:7">
      <c r="A36" s="41" t="s">
        <v>125</v>
      </c>
      <c r="B36" s="19" t="s">
        <v>66</v>
      </c>
      <c r="C36" s="19">
        <v>200</v>
      </c>
      <c r="D36" s="20" t="s">
        <v>14</v>
      </c>
      <c r="E36" s="22">
        <v>40</v>
      </c>
      <c r="F36" s="22">
        <v>40</v>
      </c>
      <c r="G36" s="22">
        <v>40</v>
      </c>
    </row>
    <row r="37" spans="1:7" s="2" customFormat="1" ht="59.4" customHeight="1">
      <c r="A37" s="13" t="s">
        <v>84</v>
      </c>
      <c r="B37" s="14" t="s">
        <v>15</v>
      </c>
      <c r="C37" s="14"/>
      <c r="D37" s="15" t="s">
        <v>16</v>
      </c>
      <c r="E37" s="16">
        <f t="shared" ref="E37:G39" si="4">SUM(E38)</f>
        <v>15.5</v>
      </c>
      <c r="F37" s="16">
        <f t="shared" si="4"/>
        <v>0</v>
      </c>
      <c r="G37" s="16">
        <f t="shared" si="4"/>
        <v>0</v>
      </c>
    </row>
    <row r="38" spans="1:7" s="1" customFormat="1">
      <c r="A38" s="13" t="s">
        <v>82</v>
      </c>
      <c r="B38" s="17" t="s">
        <v>79</v>
      </c>
      <c r="C38" s="17"/>
      <c r="D38" s="18"/>
      <c r="E38" s="16">
        <f t="shared" si="4"/>
        <v>15.5</v>
      </c>
      <c r="F38" s="16">
        <f t="shared" si="4"/>
        <v>0</v>
      </c>
      <c r="G38" s="16">
        <f t="shared" si="4"/>
        <v>0</v>
      </c>
    </row>
    <row r="39" spans="1:7" s="65" customFormat="1" ht="50.4" customHeight="1">
      <c r="A39" s="55" t="s">
        <v>67</v>
      </c>
      <c r="B39" s="17" t="s">
        <v>68</v>
      </c>
      <c r="C39" s="75"/>
      <c r="D39" s="76"/>
      <c r="E39" s="66">
        <f t="shared" si="4"/>
        <v>15.5</v>
      </c>
      <c r="F39" s="66">
        <f t="shared" si="4"/>
        <v>0</v>
      </c>
      <c r="G39" s="66">
        <f t="shared" si="4"/>
        <v>0</v>
      </c>
    </row>
    <row r="40" spans="1:7" s="65" customFormat="1" ht="40.200000000000003" customHeight="1">
      <c r="A40" s="107" t="s">
        <v>209</v>
      </c>
      <c r="B40" s="17" t="s">
        <v>69</v>
      </c>
      <c r="C40" s="75"/>
      <c r="D40" s="76"/>
      <c r="E40" s="66">
        <f>SUM(E42)</f>
        <v>15.5</v>
      </c>
      <c r="F40" s="66">
        <f>SUM(F42)</f>
        <v>0</v>
      </c>
      <c r="G40" s="66">
        <f>SUM(G42)</f>
        <v>0</v>
      </c>
    </row>
    <row r="41" spans="1:7" ht="13.8" customHeight="1">
      <c r="A41" s="13" t="s">
        <v>125</v>
      </c>
      <c r="B41" s="17" t="s">
        <v>69</v>
      </c>
      <c r="C41" s="17"/>
      <c r="D41" s="18" t="s">
        <v>16</v>
      </c>
      <c r="E41" s="27">
        <v>15.5</v>
      </c>
      <c r="F41" s="82">
        <v>0</v>
      </c>
      <c r="G41" s="82">
        <v>0</v>
      </c>
    </row>
    <row r="42" spans="1:7" ht="13.8" customHeight="1">
      <c r="A42" s="41" t="s">
        <v>125</v>
      </c>
      <c r="B42" s="19" t="s">
        <v>69</v>
      </c>
      <c r="C42" s="19"/>
      <c r="D42" s="20" t="s">
        <v>16</v>
      </c>
      <c r="E42" s="22">
        <v>15.5</v>
      </c>
      <c r="F42" s="23">
        <v>0</v>
      </c>
      <c r="G42" s="23">
        <v>0</v>
      </c>
    </row>
    <row r="43" spans="1:7" s="2" customFormat="1" ht="59.4" customHeight="1">
      <c r="A43" s="55" t="s">
        <v>90</v>
      </c>
      <c r="B43" s="14" t="s">
        <v>17</v>
      </c>
      <c r="C43" s="14"/>
      <c r="D43" s="15" t="s">
        <v>11</v>
      </c>
      <c r="E43" s="16">
        <f>SUM(E47+E49)</f>
        <v>959.41000000000008</v>
      </c>
      <c r="F43" s="16">
        <f t="shared" ref="F43:G43" si="5">SUM(F47+F49)</f>
        <v>540.61</v>
      </c>
      <c r="G43" s="16">
        <f t="shared" si="5"/>
        <v>555.29999999999995</v>
      </c>
    </row>
    <row r="44" spans="1:7" s="2" customFormat="1" ht="12" customHeight="1">
      <c r="A44" s="55" t="s">
        <v>141</v>
      </c>
      <c r="B44" s="17" t="s">
        <v>142</v>
      </c>
      <c r="C44" s="14"/>
      <c r="D44" s="15"/>
      <c r="E44" s="16">
        <f t="shared" ref="E44:G52" si="6">SUM(E45)</f>
        <v>683.1</v>
      </c>
      <c r="F44" s="16">
        <f t="shared" si="6"/>
        <v>0</v>
      </c>
      <c r="G44" s="16">
        <f t="shared" si="6"/>
        <v>0</v>
      </c>
    </row>
    <row r="45" spans="1:7" s="2" customFormat="1" ht="61.8" customHeight="1">
      <c r="A45" s="55" t="s">
        <v>139</v>
      </c>
      <c r="B45" s="17" t="s">
        <v>140</v>
      </c>
      <c r="C45" s="14"/>
      <c r="D45" s="15"/>
      <c r="E45" s="16">
        <f t="shared" si="6"/>
        <v>683.1</v>
      </c>
      <c r="F45" s="16">
        <f t="shared" si="6"/>
        <v>0</v>
      </c>
      <c r="G45" s="16">
        <f t="shared" si="6"/>
        <v>0</v>
      </c>
    </row>
    <row r="46" spans="1:7" s="2" customFormat="1" ht="73.8" customHeight="1">
      <c r="A46" s="55" t="s">
        <v>138</v>
      </c>
      <c r="B46" s="17" t="s">
        <v>137</v>
      </c>
      <c r="C46" s="14"/>
      <c r="D46" s="15"/>
      <c r="E46" s="16">
        <f t="shared" si="6"/>
        <v>683.1</v>
      </c>
      <c r="F46" s="16">
        <f t="shared" si="6"/>
        <v>0</v>
      </c>
      <c r="G46" s="16">
        <f t="shared" si="6"/>
        <v>0</v>
      </c>
    </row>
    <row r="47" spans="1:7" s="1" customFormat="1">
      <c r="A47" s="13" t="s">
        <v>125</v>
      </c>
      <c r="B47" s="17" t="s">
        <v>137</v>
      </c>
      <c r="C47" s="17"/>
      <c r="D47" s="18"/>
      <c r="E47" s="16">
        <f t="shared" si="6"/>
        <v>683.1</v>
      </c>
      <c r="F47" s="16">
        <f t="shared" si="6"/>
        <v>0</v>
      </c>
      <c r="G47" s="16">
        <f t="shared" si="6"/>
        <v>0</v>
      </c>
    </row>
    <row r="48" spans="1:7" s="1" customFormat="1">
      <c r="A48" s="41" t="s">
        <v>125</v>
      </c>
      <c r="B48" s="19" t="s">
        <v>137</v>
      </c>
      <c r="C48" s="19">
        <v>200</v>
      </c>
      <c r="D48" s="20" t="s">
        <v>11</v>
      </c>
      <c r="E48" s="53">
        <v>683.1</v>
      </c>
      <c r="F48" s="21">
        <v>0</v>
      </c>
      <c r="G48" s="21">
        <v>0</v>
      </c>
    </row>
    <row r="49" spans="1:10" s="1" customFormat="1">
      <c r="A49" s="108" t="s">
        <v>129</v>
      </c>
      <c r="B49" s="17" t="s">
        <v>136</v>
      </c>
      <c r="C49" s="17"/>
      <c r="D49" s="18"/>
      <c r="E49" s="16">
        <f t="shared" si="6"/>
        <v>276.31</v>
      </c>
      <c r="F49" s="16">
        <f t="shared" si="6"/>
        <v>540.61</v>
      </c>
      <c r="G49" s="16">
        <f t="shared" si="6"/>
        <v>555.29999999999995</v>
      </c>
    </row>
    <row r="50" spans="1:10" s="1" customFormat="1" ht="24.6" customHeight="1">
      <c r="A50" s="109" t="s">
        <v>135</v>
      </c>
      <c r="B50" s="17" t="s">
        <v>94</v>
      </c>
      <c r="C50" s="17"/>
      <c r="D50" s="18"/>
      <c r="E50" s="16">
        <f t="shared" si="6"/>
        <v>276.31</v>
      </c>
      <c r="F50" s="16">
        <f t="shared" si="6"/>
        <v>540.61</v>
      </c>
      <c r="G50" s="16">
        <f t="shared" si="6"/>
        <v>555.29999999999995</v>
      </c>
    </row>
    <row r="51" spans="1:10" s="1" customFormat="1" ht="50.4" customHeight="1">
      <c r="A51" s="68" t="s">
        <v>134</v>
      </c>
      <c r="B51" s="17" t="s">
        <v>95</v>
      </c>
      <c r="C51" s="17"/>
      <c r="D51" s="18"/>
      <c r="E51" s="16">
        <f t="shared" si="6"/>
        <v>276.31</v>
      </c>
      <c r="F51" s="16">
        <f t="shared" si="6"/>
        <v>540.61</v>
      </c>
      <c r="G51" s="16">
        <f t="shared" si="6"/>
        <v>555.29999999999995</v>
      </c>
    </row>
    <row r="52" spans="1:10">
      <c r="A52" s="13" t="s">
        <v>125</v>
      </c>
      <c r="B52" s="17" t="s">
        <v>95</v>
      </c>
      <c r="C52" s="19"/>
      <c r="D52" s="20"/>
      <c r="E52" s="16">
        <f t="shared" si="6"/>
        <v>276.31</v>
      </c>
      <c r="F52" s="16">
        <f t="shared" si="6"/>
        <v>540.61</v>
      </c>
      <c r="G52" s="16">
        <f t="shared" si="6"/>
        <v>555.29999999999995</v>
      </c>
    </row>
    <row r="53" spans="1:10">
      <c r="A53" s="41" t="s">
        <v>125</v>
      </c>
      <c r="B53" s="19" t="s">
        <v>95</v>
      </c>
      <c r="C53" s="19">
        <v>200</v>
      </c>
      <c r="D53" s="20" t="s">
        <v>11</v>
      </c>
      <c r="E53" s="21">
        <v>276.31</v>
      </c>
      <c r="F53" s="21">
        <v>540.61</v>
      </c>
      <c r="G53" s="21">
        <v>555.29999999999995</v>
      </c>
      <c r="I53" s="1"/>
    </row>
    <row r="54" spans="1:10" s="2" customFormat="1" ht="58.8" customHeight="1">
      <c r="A54" s="107" t="s">
        <v>210</v>
      </c>
      <c r="B54" s="14" t="s">
        <v>18</v>
      </c>
      <c r="C54" s="14"/>
      <c r="D54" s="15" t="s">
        <v>11</v>
      </c>
      <c r="E54" s="16">
        <f t="shared" ref="E54:G57" si="7">SUM(E55)</f>
        <v>11511.89</v>
      </c>
      <c r="F54" s="16">
        <f t="shared" si="7"/>
        <v>300</v>
      </c>
      <c r="G54" s="16">
        <f t="shared" si="7"/>
        <v>300</v>
      </c>
    </row>
    <row r="55" spans="1:10" s="1" customFormat="1">
      <c r="A55" s="13" t="s">
        <v>97</v>
      </c>
      <c r="B55" s="25" t="s">
        <v>96</v>
      </c>
      <c r="C55" s="17"/>
      <c r="D55" s="18"/>
      <c r="E55" s="16">
        <f t="shared" si="7"/>
        <v>11511.89</v>
      </c>
      <c r="F55" s="16">
        <f t="shared" si="7"/>
        <v>300</v>
      </c>
      <c r="G55" s="16">
        <f t="shared" si="7"/>
        <v>300</v>
      </c>
    </row>
    <row r="56" spans="1:10" s="1" customFormat="1" ht="22.8" customHeight="1">
      <c r="A56" s="110" t="s">
        <v>98</v>
      </c>
      <c r="B56" s="57" t="s">
        <v>99</v>
      </c>
      <c r="C56" s="17"/>
      <c r="D56" s="18"/>
      <c r="E56" s="16">
        <f t="shared" si="7"/>
        <v>11511.89</v>
      </c>
      <c r="F56" s="16">
        <f t="shared" si="7"/>
        <v>300</v>
      </c>
      <c r="G56" s="16">
        <f t="shared" si="7"/>
        <v>300</v>
      </c>
    </row>
    <row r="57" spans="1:10" s="60" customFormat="1" ht="24.6" customHeight="1">
      <c r="A57" s="111" t="s">
        <v>143</v>
      </c>
      <c r="B57" s="57" t="s">
        <v>100</v>
      </c>
      <c r="C57" s="44"/>
      <c r="D57" s="44"/>
      <c r="E57" s="16">
        <f t="shared" si="7"/>
        <v>11511.89</v>
      </c>
      <c r="F57" s="16">
        <f t="shared" si="7"/>
        <v>300</v>
      </c>
      <c r="G57" s="16">
        <f t="shared" si="7"/>
        <v>300</v>
      </c>
      <c r="H57" s="59"/>
      <c r="J57" s="1"/>
    </row>
    <row r="58" spans="1:10" s="5" customFormat="1" ht="12.6" customHeight="1">
      <c r="A58" s="13" t="s">
        <v>125</v>
      </c>
      <c r="B58" s="57" t="s">
        <v>100</v>
      </c>
      <c r="C58" s="26"/>
      <c r="D58" s="26"/>
      <c r="E58" s="16">
        <f t="shared" ref="E58:G58" si="8">SUM(E59)</f>
        <v>11511.89</v>
      </c>
      <c r="F58" s="16">
        <f t="shared" si="8"/>
        <v>300</v>
      </c>
      <c r="G58" s="16">
        <f t="shared" si="8"/>
        <v>300</v>
      </c>
      <c r="H58" s="58"/>
      <c r="J58" s="4"/>
    </row>
    <row r="59" spans="1:10">
      <c r="A59" s="41" t="s">
        <v>125</v>
      </c>
      <c r="B59" s="26" t="s">
        <v>100</v>
      </c>
      <c r="C59" s="19">
        <v>200</v>
      </c>
      <c r="D59" s="20" t="s">
        <v>11</v>
      </c>
      <c r="E59" s="21">
        <v>11511.89</v>
      </c>
      <c r="F59" s="21">
        <v>300</v>
      </c>
      <c r="G59" s="21">
        <v>300</v>
      </c>
    </row>
    <row r="60" spans="1:10" s="2" customFormat="1" ht="58.2" customHeight="1">
      <c r="A60" s="91" t="s">
        <v>211</v>
      </c>
      <c r="B60" s="14" t="s">
        <v>19</v>
      </c>
      <c r="C60" s="14"/>
      <c r="D60" s="15" t="s">
        <v>120</v>
      </c>
      <c r="E60" s="16">
        <f t="shared" ref="E60:G62" si="9">SUM(E61)</f>
        <v>5.0999999999999996</v>
      </c>
      <c r="F60" s="16">
        <f t="shared" si="9"/>
        <v>5.3</v>
      </c>
      <c r="G60" s="16">
        <f t="shared" si="9"/>
        <v>0</v>
      </c>
    </row>
    <row r="61" spans="1:10" s="1" customFormat="1">
      <c r="A61" s="13" t="s">
        <v>82</v>
      </c>
      <c r="B61" s="17" t="s">
        <v>80</v>
      </c>
      <c r="C61" s="17"/>
      <c r="D61" s="18"/>
      <c r="E61" s="16">
        <f t="shared" si="9"/>
        <v>5.0999999999999996</v>
      </c>
      <c r="F61" s="16">
        <f t="shared" si="9"/>
        <v>5.3</v>
      </c>
      <c r="G61" s="16">
        <f t="shared" si="9"/>
        <v>0</v>
      </c>
    </row>
    <row r="62" spans="1:10" s="1" customFormat="1" ht="48" customHeight="1">
      <c r="A62" s="55" t="s">
        <v>70</v>
      </c>
      <c r="B62" s="17" t="s">
        <v>71</v>
      </c>
      <c r="C62" s="17"/>
      <c r="D62" s="18"/>
      <c r="E62" s="16">
        <f t="shared" si="9"/>
        <v>5.0999999999999996</v>
      </c>
      <c r="F62" s="16">
        <f t="shared" si="9"/>
        <v>5.3</v>
      </c>
      <c r="G62" s="16">
        <f t="shared" si="9"/>
        <v>0</v>
      </c>
    </row>
    <row r="63" spans="1:10" s="1" customFormat="1" ht="37.200000000000003" customHeight="1">
      <c r="A63" s="55" t="s">
        <v>20</v>
      </c>
      <c r="B63" s="17" t="s">
        <v>72</v>
      </c>
      <c r="C63" s="17"/>
      <c r="D63" s="18"/>
      <c r="E63" s="16">
        <f t="shared" ref="E63:G63" si="10">SUM(E65)</f>
        <v>5.0999999999999996</v>
      </c>
      <c r="F63" s="16">
        <f t="shared" si="10"/>
        <v>5.3</v>
      </c>
      <c r="G63" s="16">
        <f t="shared" si="10"/>
        <v>0</v>
      </c>
    </row>
    <row r="64" spans="1:10" ht="13.8" customHeight="1">
      <c r="A64" s="68" t="s">
        <v>125</v>
      </c>
      <c r="B64" s="17" t="s">
        <v>72</v>
      </c>
      <c r="C64" s="17"/>
      <c r="D64" s="18" t="s">
        <v>120</v>
      </c>
      <c r="E64" s="27">
        <v>5.0999999999999996</v>
      </c>
      <c r="F64" s="27">
        <v>5.3</v>
      </c>
      <c r="G64" s="82">
        <v>0</v>
      </c>
    </row>
    <row r="65" spans="1:7" ht="13.8" customHeight="1">
      <c r="A65" s="69" t="s">
        <v>125</v>
      </c>
      <c r="B65" s="19" t="s">
        <v>72</v>
      </c>
      <c r="C65" s="19">
        <v>200</v>
      </c>
      <c r="D65" s="20" t="s">
        <v>120</v>
      </c>
      <c r="E65" s="22">
        <v>5.0999999999999996</v>
      </c>
      <c r="F65" s="22">
        <v>5.3</v>
      </c>
      <c r="G65" s="23">
        <v>0</v>
      </c>
    </row>
    <row r="66" spans="1:7" s="1" customFormat="1" ht="51" customHeight="1">
      <c r="A66" s="68" t="s">
        <v>212</v>
      </c>
      <c r="B66" s="17" t="s">
        <v>21</v>
      </c>
      <c r="C66" s="17"/>
      <c r="D66" s="18"/>
      <c r="E66" s="16">
        <f>E67+E72</f>
        <v>9421.5500000000011</v>
      </c>
      <c r="F66" s="16">
        <f t="shared" ref="F66:G66" si="11">F67+F72</f>
        <v>904.9</v>
      </c>
      <c r="G66" s="16">
        <f t="shared" si="11"/>
        <v>804.9</v>
      </c>
    </row>
    <row r="67" spans="1:7" s="1" customFormat="1">
      <c r="A67" s="13" t="s">
        <v>82</v>
      </c>
      <c r="B67" s="17" t="s">
        <v>148</v>
      </c>
      <c r="C67" s="17"/>
      <c r="D67" s="18"/>
      <c r="E67" s="16">
        <f t="shared" ref="E67:G70" si="12">SUM(E68)</f>
        <v>80</v>
      </c>
      <c r="F67" s="16">
        <f t="shared" si="12"/>
        <v>0</v>
      </c>
      <c r="G67" s="16">
        <f t="shared" si="12"/>
        <v>0</v>
      </c>
    </row>
    <row r="68" spans="1:7" ht="59.4" customHeight="1">
      <c r="A68" s="55" t="s">
        <v>152</v>
      </c>
      <c r="B68" s="17" t="s">
        <v>73</v>
      </c>
      <c r="C68" s="19"/>
      <c r="D68" s="20"/>
      <c r="E68" s="16">
        <f t="shared" si="12"/>
        <v>80</v>
      </c>
      <c r="F68" s="16">
        <f t="shared" si="12"/>
        <v>0</v>
      </c>
      <c r="G68" s="16">
        <f t="shared" si="12"/>
        <v>0</v>
      </c>
    </row>
    <row r="69" spans="1:7" s="1" customFormat="1" ht="36" customHeight="1">
      <c r="A69" s="55" t="s">
        <v>151</v>
      </c>
      <c r="B69" s="17" t="s">
        <v>149</v>
      </c>
      <c r="C69" s="17"/>
      <c r="D69" s="18"/>
      <c r="E69" s="16">
        <f t="shared" si="12"/>
        <v>80</v>
      </c>
      <c r="F69" s="16">
        <f t="shared" si="12"/>
        <v>0</v>
      </c>
      <c r="G69" s="16">
        <f t="shared" si="12"/>
        <v>0</v>
      </c>
    </row>
    <row r="70" spans="1:7" s="1" customFormat="1" ht="24.6" customHeight="1">
      <c r="A70" s="55" t="s">
        <v>150</v>
      </c>
      <c r="B70" s="17" t="s">
        <v>149</v>
      </c>
      <c r="C70" s="17"/>
      <c r="D70" s="18"/>
      <c r="E70" s="16">
        <f t="shared" si="12"/>
        <v>80</v>
      </c>
      <c r="F70" s="16">
        <f t="shared" si="12"/>
        <v>0</v>
      </c>
      <c r="G70" s="16">
        <f t="shared" si="12"/>
        <v>0</v>
      </c>
    </row>
    <row r="71" spans="1:7" ht="22.8" customHeight="1">
      <c r="A71" s="64" t="s">
        <v>150</v>
      </c>
      <c r="B71" s="19" t="s">
        <v>149</v>
      </c>
      <c r="C71" s="19">
        <v>600</v>
      </c>
      <c r="D71" s="20" t="s">
        <v>153</v>
      </c>
      <c r="E71" s="22">
        <v>80</v>
      </c>
      <c r="F71" s="22">
        <v>0</v>
      </c>
      <c r="G71" s="23">
        <v>0</v>
      </c>
    </row>
    <row r="72" spans="1:7" s="1" customFormat="1">
      <c r="A72" s="13" t="s">
        <v>82</v>
      </c>
      <c r="B72" s="17" t="s">
        <v>148</v>
      </c>
      <c r="C72" s="17"/>
      <c r="D72" s="18"/>
      <c r="E72" s="16">
        <f t="shared" ref="E72:G81" si="13">SUM(E73)</f>
        <v>9341.5500000000011</v>
      </c>
      <c r="F72" s="16">
        <f t="shared" si="13"/>
        <v>904.9</v>
      </c>
      <c r="G72" s="16">
        <f t="shared" si="13"/>
        <v>804.9</v>
      </c>
    </row>
    <row r="73" spans="1:7" s="1" customFormat="1" ht="58.8" customHeight="1">
      <c r="A73" s="68" t="s">
        <v>213</v>
      </c>
      <c r="B73" s="17" t="s">
        <v>73</v>
      </c>
      <c r="C73" s="17"/>
      <c r="D73" s="18"/>
      <c r="E73" s="16">
        <f>E74+E77+E80</f>
        <v>9341.5500000000011</v>
      </c>
      <c r="F73" s="16">
        <f t="shared" ref="F73:G73" si="14">F74+F77+F80</f>
        <v>904.9</v>
      </c>
      <c r="G73" s="16">
        <f t="shared" si="14"/>
        <v>804.9</v>
      </c>
    </row>
    <row r="74" spans="1:7" s="1" customFormat="1" ht="36" customHeight="1">
      <c r="A74" s="55" t="s">
        <v>22</v>
      </c>
      <c r="B74" s="17" t="s">
        <v>74</v>
      </c>
      <c r="C74" s="17"/>
      <c r="D74" s="18"/>
      <c r="E74" s="16">
        <f t="shared" si="13"/>
        <v>257.10000000000002</v>
      </c>
      <c r="F74" s="16">
        <f t="shared" si="13"/>
        <v>245.1</v>
      </c>
      <c r="G74" s="16">
        <f t="shared" si="13"/>
        <v>95.1</v>
      </c>
    </row>
    <row r="75" spans="1:7" s="1" customFormat="1" ht="62.4" customHeight="1">
      <c r="A75" s="83" t="s">
        <v>144</v>
      </c>
      <c r="B75" s="17" t="s">
        <v>74</v>
      </c>
      <c r="C75" s="17"/>
      <c r="D75" s="18"/>
      <c r="E75" s="16">
        <f t="shared" si="13"/>
        <v>257.10000000000002</v>
      </c>
      <c r="F75" s="16">
        <f t="shared" si="13"/>
        <v>245.1</v>
      </c>
      <c r="G75" s="16">
        <f t="shared" si="13"/>
        <v>95.1</v>
      </c>
    </row>
    <row r="76" spans="1:7" ht="63.6" customHeight="1">
      <c r="A76" s="84" t="s">
        <v>144</v>
      </c>
      <c r="B76" s="19" t="s">
        <v>74</v>
      </c>
      <c r="C76" s="19">
        <v>600</v>
      </c>
      <c r="D76" s="20" t="s">
        <v>23</v>
      </c>
      <c r="E76" s="21">
        <v>257.10000000000002</v>
      </c>
      <c r="F76" s="22">
        <v>245.1</v>
      </c>
      <c r="G76" s="22">
        <v>95.1</v>
      </c>
    </row>
    <row r="77" spans="1:7" s="1" customFormat="1" ht="37.200000000000003" customHeight="1">
      <c r="A77" s="55" t="s">
        <v>147</v>
      </c>
      <c r="B77" s="17" t="s">
        <v>145</v>
      </c>
      <c r="C77" s="17"/>
      <c r="D77" s="18"/>
      <c r="E77" s="16">
        <f t="shared" si="13"/>
        <v>7761.35</v>
      </c>
      <c r="F77" s="16">
        <f t="shared" si="13"/>
        <v>0</v>
      </c>
      <c r="G77" s="16">
        <f t="shared" si="13"/>
        <v>0</v>
      </c>
    </row>
    <row r="78" spans="1:7" s="1" customFormat="1" ht="48.6" customHeight="1">
      <c r="A78" s="55" t="s">
        <v>146</v>
      </c>
      <c r="B78" s="17" t="s">
        <v>145</v>
      </c>
      <c r="C78" s="17"/>
      <c r="D78" s="18"/>
      <c r="E78" s="16">
        <f t="shared" si="13"/>
        <v>7761.35</v>
      </c>
      <c r="F78" s="16">
        <f t="shared" si="13"/>
        <v>0</v>
      </c>
      <c r="G78" s="16">
        <f t="shared" si="13"/>
        <v>0</v>
      </c>
    </row>
    <row r="79" spans="1:7" ht="37.200000000000003" customHeight="1">
      <c r="A79" s="64" t="s">
        <v>146</v>
      </c>
      <c r="B79" s="19" t="s">
        <v>145</v>
      </c>
      <c r="C79" s="19">
        <v>400</v>
      </c>
      <c r="D79" s="20" t="s">
        <v>23</v>
      </c>
      <c r="E79" s="22">
        <v>7761.35</v>
      </c>
      <c r="F79" s="22">
        <v>0</v>
      </c>
      <c r="G79" s="22">
        <v>0</v>
      </c>
    </row>
    <row r="80" spans="1:7" s="1" customFormat="1" ht="84" customHeight="1">
      <c r="A80" s="68" t="s">
        <v>214</v>
      </c>
      <c r="B80" s="17" t="s">
        <v>75</v>
      </c>
      <c r="C80" s="17"/>
      <c r="D80" s="18"/>
      <c r="E80" s="16">
        <f t="shared" si="13"/>
        <v>1323.1</v>
      </c>
      <c r="F80" s="16">
        <f t="shared" si="13"/>
        <v>659.8</v>
      </c>
      <c r="G80" s="16">
        <f t="shared" si="13"/>
        <v>709.8</v>
      </c>
    </row>
    <row r="81" spans="1:7" s="1" customFormat="1" ht="61.2" customHeight="1">
      <c r="A81" s="54" t="s">
        <v>144</v>
      </c>
      <c r="B81" s="17" t="s">
        <v>75</v>
      </c>
      <c r="C81" s="17"/>
      <c r="D81" s="18"/>
      <c r="E81" s="16">
        <f t="shared" si="13"/>
        <v>1323.1</v>
      </c>
      <c r="F81" s="16">
        <f t="shared" si="13"/>
        <v>659.8</v>
      </c>
      <c r="G81" s="16">
        <f t="shared" si="13"/>
        <v>709.8</v>
      </c>
    </row>
    <row r="82" spans="1:7" ht="59.4" customHeight="1">
      <c r="A82" s="64" t="s">
        <v>144</v>
      </c>
      <c r="B82" s="19" t="s">
        <v>75</v>
      </c>
      <c r="C82" s="19">
        <v>600</v>
      </c>
      <c r="D82" s="20" t="s">
        <v>23</v>
      </c>
      <c r="E82" s="23">
        <v>1323.1</v>
      </c>
      <c r="F82" s="24">
        <v>659.8</v>
      </c>
      <c r="G82" s="23">
        <v>709.8</v>
      </c>
    </row>
    <row r="83" spans="1:7" ht="72" customHeight="1">
      <c r="A83" s="112" t="s">
        <v>215</v>
      </c>
      <c r="B83" s="17" t="s">
        <v>159</v>
      </c>
      <c r="C83" s="19"/>
      <c r="D83" s="20"/>
      <c r="E83" s="16">
        <f t="shared" ref="E83:G86" si="15">SUM(E84)</f>
        <v>47.01</v>
      </c>
      <c r="F83" s="16">
        <f t="shared" si="15"/>
        <v>0</v>
      </c>
      <c r="G83" s="16">
        <f t="shared" si="15"/>
        <v>0</v>
      </c>
    </row>
    <row r="84" spans="1:7" s="1" customFormat="1">
      <c r="A84" s="55" t="s">
        <v>129</v>
      </c>
      <c r="B84" s="17" t="s">
        <v>158</v>
      </c>
      <c r="C84" s="17"/>
      <c r="D84" s="18"/>
      <c r="E84" s="16">
        <f t="shared" si="15"/>
        <v>47.01</v>
      </c>
      <c r="F84" s="16">
        <f t="shared" si="15"/>
        <v>0</v>
      </c>
      <c r="G84" s="16">
        <f t="shared" si="15"/>
        <v>0</v>
      </c>
    </row>
    <row r="85" spans="1:7" s="1" customFormat="1" ht="62.4" customHeight="1">
      <c r="A85" s="55" t="s">
        <v>156</v>
      </c>
      <c r="B85" s="17" t="s">
        <v>157</v>
      </c>
      <c r="C85" s="17"/>
      <c r="D85" s="18"/>
      <c r="E85" s="16">
        <f t="shared" si="15"/>
        <v>47.01</v>
      </c>
      <c r="F85" s="16">
        <f t="shared" si="15"/>
        <v>0</v>
      </c>
      <c r="G85" s="16">
        <f t="shared" si="15"/>
        <v>0</v>
      </c>
    </row>
    <row r="86" spans="1:7" s="1" customFormat="1" ht="61.8" customHeight="1">
      <c r="A86" s="55" t="s">
        <v>155</v>
      </c>
      <c r="B86" s="87" t="s">
        <v>220</v>
      </c>
      <c r="C86" s="17"/>
      <c r="D86" s="18"/>
      <c r="E86" s="16">
        <f t="shared" si="15"/>
        <v>47.01</v>
      </c>
      <c r="F86" s="16">
        <f t="shared" si="15"/>
        <v>0</v>
      </c>
      <c r="G86" s="16">
        <f t="shared" si="15"/>
        <v>0</v>
      </c>
    </row>
    <row r="87" spans="1:7" s="1" customFormat="1" ht="34.799999999999997" customHeight="1">
      <c r="A87" s="55" t="s">
        <v>154</v>
      </c>
      <c r="B87" s="87" t="s">
        <v>220</v>
      </c>
      <c r="C87" s="17"/>
      <c r="D87" s="18"/>
      <c r="E87" s="16">
        <f t="shared" ref="E87:G87" si="16">SUM(E88)</f>
        <v>47.01</v>
      </c>
      <c r="F87" s="16">
        <f t="shared" si="16"/>
        <v>0</v>
      </c>
      <c r="G87" s="16">
        <f t="shared" si="16"/>
        <v>0</v>
      </c>
    </row>
    <row r="88" spans="1:7" ht="34.200000000000003" customHeight="1">
      <c r="A88" s="64" t="s">
        <v>154</v>
      </c>
      <c r="B88" s="89" t="s">
        <v>220</v>
      </c>
      <c r="C88" s="19">
        <v>200</v>
      </c>
      <c r="D88" s="20" t="s">
        <v>12</v>
      </c>
      <c r="E88" s="36">
        <v>47.01</v>
      </c>
      <c r="F88" s="23">
        <v>0</v>
      </c>
      <c r="G88" s="23">
        <v>0</v>
      </c>
    </row>
    <row r="89" spans="1:7" ht="61.2" customHeight="1">
      <c r="A89" s="107" t="s">
        <v>156</v>
      </c>
      <c r="B89" s="87" t="s">
        <v>157</v>
      </c>
      <c r="C89" s="19"/>
      <c r="D89" s="18" t="s">
        <v>53</v>
      </c>
      <c r="E89" s="88">
        <f t="shared" ref="E89:G91" si="17">SUM(E90)</f>
        <v>50</v>
      </c>
      <c r="F89" s="88">
        <f t="shared" si="17"/>
        <v>0</v>
      </c>
      <c r="G89" s="88">
        <f t="shared" si="17"/>
        <v>0</v>
      </c>
    </row>
    <row r="90" spans="1:7" ht="65.400000000000006" customHeight="1">
      <c r="A90" s="107" t="s">
        <v>155</v>
      </c>
      <c r="B90" s="87" t="s">
        <v>220</v>
      </c>
      <c r="C90" s="19"/>
      <c r="D90" s="18" t="s">
        <v>53</v>
      </c>
      <c r="E90" s="88">
        <f t="shared" si="17"/>
        <v>50</v>
      </c>
      <c r="F90" s="88">
        <f t="shared" si="17"/>
        <v>0</v>
      </c>
      <c r="G90" s="88">
        <f t="shared" si="17"/>
        <v>0</v>
      </c>
    </row>
    <row r="91" spans="1:7" ht="39" customHeight="1">
      <c r="A91" s="107" t="s">
        <v>154</v>
      </c>
      <c r="B91" s="87" t="s">
        <v>220</v>
      </c>
      <c r="C91" s="19"/>
      <c r="D91" s="20"/>
      <c r="E91" s="88">
        <f t="shared" si="17"/>
        <v>50</v>
      </c>
      <c r="F91" s="88">
        <f t="shared" si="17"/>
        <v>0</v>
      </c>
      <c r="G91" s="88">
        <f t="shared" si="17"/>
        <v>0</v>
      </c>
    </row>
    <row r="92" spans="1:7" ht="34.200000000000003" customHeight="1">
      <c r="A92" s="113" t="s">
        <v>154</v>
      </c>
      <c r="B92" s="89" t="s">
        <v>220</v>
      </c>
      <c r="C92" s="19">
        <v>200</v>
      </c>
      <c r="D92" s="20" t="s">
        <v>53</v>
      </c>
      <c r="E92" s="90">
        <v>50</v>
      </c>
      <c r="F92" s="90">
        <v>0</v>
      </c>
      <c r="G92" s="90">
        <v>0</v>
      </c>
    </row>
    <row r="93" spans="1:7" s="2" customFormat="1" ht="48.6" customHeight="1">
      <c r="A93" s="114" t="s">
        <v>216</v>
      </c>
      <c r="B93" s="14" t="s">
        <v>101</v>
      </c>
      <c r="C93" s="14"/>
      <c r="D93" s="15"/>
      <c r="E93" s="16">
        <f t="shared" ref="E93:G94" si="18">SUM(E94)</f>
        <v>12</v>
      </c>
      <c r="F93" s="16">
        <f t="shared" si="18"/>
        <v>0</v>
      </c>
      <c r="G93" s="16">
        <f t="shared" si="18"/>
        <v>0</v>
      </c>
    </row>
    <row r="94" spans="1:7" s="2" customFormat="1">
      <c r="A94" s="13" t="s">
        <v>82</v>
      </c>
      <c r="B94" s="14" t="s">
        <v>122</v>
      </c>
      <c r="C94" s="14"/>
      <c r="D94" s="15"/>
      <c r="E94" s="16">
        <f t="shared" si="18"/>
        <v>12</v>
      </c>
      <c r="F94" s="16">
        <f t="shared" si="18"/>
        <v>0</v>
      </c>
      <c r="G94" s="16">
        <f t="shared" si="18"/>
        <v>0</v>
      </c>
    </row>
    <row r="95" spans="1:7" s="1" customFormat="1" ht="61.8" customHeight="1">
      <c r="A95" s="61" t="s">
        <v>102</v>
      </c>
      <c r="B95" s="17" t="s">
        <v>123</v>
      </c>
      <c r="C95" s="17"/>
      <c r="D95" s="18"/>
      <c r="E95" s="16">
        <f>SUM(E97)</f>
        <v>12</v>
      </c>
      <c r="F95" s="16">
        <f>SUM(F97)</f>
        <v>0</v>
      </c>
      <c r="G95" s="16">
        <f>SUM(G97)</f>
        <v>0</v>
      </c>
    </row>
    <row r="96" spans="1:7" s="1" customFormat="1" ht="96.6" customHeight="1">
      <c r="A96" s="85" t="s">
        <v>217</v>
      </c>
      <c r="B96" s="17" t="s">
        <v>124</v>
      </c>
      <c r="C96" s="17"/>
      <c r="D96" s="18"/>
      <c r="E96" s="16">
        <f>SUM(E97)</f>
        <v>12</v>
      </c>
      <c r="F96" s="16">
        <f t="shared" ref="F96:G96" si="19">SUM(F97)</f>
        <v>0</v>
      </c>
      <c r="G96" s="16">
        <f t="shared" si="19"/>
        <v>0</v>
      </c>
    </row>
    <row r="97" spans="1:7" s="1" customFormat="1">
      <c r="A97" s="13" t="s">
        <v>125</v>
      </c>
      <c r="B97" s="17" t="s">
        <v>124</v>
      </c>
      <c r="C97" s="17"/>
      <c r="D97" s="18"/>
      <c r="E97" s="16">
        <f>SUM(E98)</f>
        <v>12</v>
      </c>
      <c r="F97" s="16">
        <f>SUM(F98)</f>
        <v>0</v>
      </c>
      <c r="G97" s="16">
        <f>SUM(G98)</f>
        <v>0</v>
      </c>
    </row>
    <row r="98" spans="1:7">
      <c r="A98" s="41" t="s">
        <v>125</v>
      </c>
      <c r="B98" s="19" t="s">
        <v>124</v>
      </c>
      <c r="C98" s="19">
        <v>200</v>
      </c>
      <c r="D98" s="20" t="s">
        <v>12</v>
      </c>
      <c r="E98" s="22">
        <v>12</v>
      </c>
      <c r="F98" s="22">
        <v>0</v>
      </c>
      <c r="G98" s="22">
        <v>0</v>
      </c>
    </row>
    <row r="99" spans="1:7" s="2" customFormat="1" ht="50.4" customHeight="1">
      <c r="A99" s="112" t="s">
        <v>218</v>
      </c>
      <c r="B99" s="14" t="s">
        <v>63</v>
      </c>
      <c r="C99" s="14"/>
      <c r="D99" s="15">
        <v>1004</v>
      </c>
      <c r="E99" s="16">
        <f t="shared" ref="E99:G102" si="20">SUM(E100)</f>
        <v>3029.8</v>
      </c>
      <c r="F99" s="16">
        <f t="shared" si="20"/>
        <v>2550.0100000000002</v>
      </c>
      <c r="G99" s="16">
        <f t="shared" si="20"/>
        <v>0</v>
      </c>
    </row>
    <row r="100" spans="1:7" s="2" customFormat="1" ht="13.8" customHeight="1">
      <c r="A100" s="13" t="s">
        <v>129</v>
      </c>
      <c r="B100" s="14" t="s">
        <v>63</v>
      </c>
      <c r="C100" s="14"/>
      <c r="D100" s="15">
        <v>1004</v>
      </c>
      <c r="E100" s="16">
        <f t="shared" si="20"/>
        <v>3029.8</v>
      </c>
      <c r="F100" s="16">
        <f t="shared" si="20"/>
        <v>2550.0100000000002</v>
      </c>
      <c r="G100" s="16">
        <f t="shared" si="20"/>
        <v>0</v>
      </c>
    </row>
    <row r="101" spans="1:7" s="2" customFormat="1" ht="36">
      <c r="A101" s="62" t="s">
        <v>161</v>
      </c>
      <c r="B101" s="14" t="s">
        <v>116</v>
      </c>
      <c r="C101" s="14"/>
      <c r="D101" s="15"/>
      <c r="E101" s="16">
        <f t="shared" si="20"/>
        <v>3029.8</v>
      </c>
      <c r="F101" s="16">
        <f t="shared" si="20"/>
        <v>2550.0100000000002</v>
      </c>
      <c r="G101" s="16">
        <f t="shared" si="20"/>
        <v>0</v>
      </c>
    </row>
    <row r="102" spans="1:7" s="2" customFormat="1" ht="24" customHeight="1">
      <c r="A102" s="63" t="s">
        <v>103</v>
      </c>
      <c r="B102" s="14" t="s">
        <v>117</v>
      </c>
      <c r="C102" s="30"/>
      <c r="D102" s="31"/>
      <c r="E102" s="16">
        <f t="shared" si="20"/>
        <v>3029.8</v>
      </c>
      <c r="F102" s="16">
        <f t="shared" si="20"/>
        <v>2550.0100000000002</v>
      </c>
      <c r="G102" s="16">
        <f t="shared" si="20"/>
        <v>0</v>
      </c>
    </row>
    <row r="103" spans="1:7" s="2" customFormat="1" ht="22.2" customHeight="1">
      <c r="A103" s="63" t="s">
        <v>104</v>
      </c>
      <c r="B103" s="14" t="s">
        <v>118</v>
      </c>
      <c r="C103" s="14"/>
      <c r="D103" s="15"/>
      <c r="E103" s="16">
        <f t="shared" ref="E103:G103" si="21">SUM(E104)</f>
        <v>3029.8</v>
      </c>
      <c r="F103" s="16">
        <f t="shared" si="21"/>
        <v>2550.0100000000002</v>
      </c>
      <c r="G103" s="16">
        <f t="shared" si="21"/>
        <v>0</v>
      </c>
    </row>
    <row r="104" spans="1:7" s="3" customFormat="1" ht="20.399999999999999" customHeight="1">
      <c r="A104" s="32" t="s">
        <v>104</v>
      </c>
      <c r="B104" s="29" t="s">
        <v>118</v>
      </c>
      <c r="C104" s="34">
        <v>300</v>
      </c>
      <c r="D104" s="35" t="s">
        <v>160</v>
      </c>
      <c r="E104" s="36">
        <v>3029.8</v>
      </c>
      <c r="F104" s="36">
        <v>2550.0100000000002</v>
      </c>
      <c r="G104" s="36">
        <v>0</v>
      </c>
    </row>
    <row r="105" spans="1:7" s="2" customFormat="1" ht="48.6" customHeight="1">
      <c r="A105" s="68" t="s">
        <v>221</v>
      </c>
      <c r="B105" s="14" t="s">
        <v>64</v>
      </c>
      <c r="C105" s="14"/>
      <c r="D105" s="15" t="s">
        <v>53</v>
      </c>
      <c r="E105" s="16">
        <f t="shared" ref="E105:G108" si="22">SUM(E106)</f>
        <v>100</v>
      </c>
      <c r="F105" s="16">
        <f t="shared" si="22"/>
        <v>200</v>
      </c>
      <c r="G105" s="16">
        <f t="shared" si="22"/>
        <v>200</v>
      </c>
    </row>
    <row r="106" spans="1:7" s="2" customFormat="1" ht="12.6" customHeight="1">
      <c r="A106" s="55" t="s">
        <v>82</v>
      </c>
      <c r="B106" s="17" t="s">
        <v>81</v>
      </c>
      <c r="C106" s="14"/>
      <c r="D106" s="15"/>
      <c r="E106" s="16">
        <f t="shared" si="22"/>
        <v>100</v>
      </c>
      <c r="F106" s="16">
        <f t="shared" si="22"/>
        <v>200</v>
      </c>
      <c r="G106" s="16">
        <f t="shared" si="22"/>
        <v>200</v>
      </c>
    </row>
    <row r="107" spans="1:7" s="1" customFormat="1" ht="37.200000000000003" customHeight="1">
      <c r="A107" s="68" t="s">
        <v>219</v>
      </c>
      <c r="B107" s="17" t="s">
        <v>83</v>
      </c>
      <c r="C107" s="17"/>
      <c r="D107" s="18"/>
      <c r="E107" s="16">
        <f t="shared" si="22"/>
        <v>100</v>
      </c>
      <c r="F107" s="16">
        <f t="shared" si="22"/>
        <v>200</v>
      </c>
      <c r="G107" s="16">
        <f t="shared" si="22"/>
        <v>200</v>
      </c>
    </row>
    <row r="108" spans="1:7" s="1" customFormat="1" ht="37.799999999999997" customHeight="1">
      <c r="A108" s="68" t="s">
        <v>163</v>
      </c>
      <c r="B108" s="17" t="s">
        <v>162</v>
      </c>
      <c r="C108" s="17"/>
      <c r="D108" s="18"/>
      <c r="E108" s="16">
        <f t="shared" si="22"/>
        <v>100</v>
      </c>
      <c r="F108" s="16">
        <f t="shared" si="22"/>
        <v>200</v>
      </c>
      <c r="G108" s="16">
        <f t="shared" si="22"/>
        <v>200</v>
      </c>
    </row>
    <row r="109" spans="1:7" s="1" customFormat="1">
      <c r="A109" s="13" t="s">
        <v>125</v>
      </c>
      <c r="B109" s="17" t="s">
        <v>162</v>
      </c>
      <c r="C109" s="17"/>
      <c r="D109" s="18"/>
      <c r="E109" s="16">
        <f t="shared" ref="E109:G132" si="23">SUM(E110)</f>
        <v>100</v>
      </c>
      <c r="F109" s="16">
        <f t="shared" si="23"/>
        <v>200</v>
      </c>
      <c r="G109" s="16">
        <f t="shared" si="23"/>
        <v>200</v>
      </c>
    </row>
    <row r="110" spans="1:7">
      <c r="A110" s="41" t="s">
        <v>125</v>
      </c>
      <c r="B110" s="19" t="s">
        <v>162</v>
      </c>
      <c r="C110" s="38">
        <v>200</v>
      </c>
      <c r="D110" s="39" t="s">
        <v>53</v>
      </c>
      <c r="E110" s="23">
        <v>100</v>
      </c>
      <c r="F110" s="23">
        <v>200</v>
      </c>
      <c r="G110" s="23">
        <v>200</v>
      </c>
    </row>
    <row r="111" spans="1:7" s="1" customFormat="1" ht="85.2" customHeight="1">
      <c r="A111" s="68" t="s">
        <v>222</v>
      </c>
      <c r="B111" s="17" t="s">
        <v>167</v>
      </c>
      <c r="C111" s="17"/>
      <c r="D111" s="18" t="s">
        <v>11</v>
      </c>
      <c r="E111" s="16">
        <f t="shared" ref="E111:G114" si="24">SUM(E112)</f>
        <v>91.2</v>
      </c>
      <c r="F111" s="16">
        <f t="shared" si="24"/>
        <v>87</v>
      </c>
      <c r="G111" s="16">
        <f t="shared" si="24"/>
        <v>84</v>
      </c>
    </row>
    <row r="112" spans="1:7" s="1" customFormat="1">
      <c r="A112" s="13" t="s">
        <v>141</v>
      </c>
      <c r="B112" s="17" t="s">
        <v>168</v>
      </c>
      <c r="C112" s="17"/>
      <c r="D112" s="18"/>
      <c r="E112" s="16">
        <f t="shared" si="24"/>
        <v>91.2</v>
      </c>
      <c r="F112" s="16">
        <f t="shared" si="24"/>
        <v>87</v>
      </c>
      <c r="G112" s="16">
        <f t="shared" si="24"/>
        <v>84</v>
      </c>
    </row>
    <row r="113" spans="1:7" s="1" customFormat="1" ht="70.8" customHeight="1">
      <c r="A113" s="68" t="s">
        <v>223</v>
      </c>
      <c r="B113" s="17" t="s">
        <v>166</v>
      </c>
      <c r="C113" s="17"/>
      <c r="D113" s="18"/>
      <c r="E113" s="16">
        <f t="shared" si="24"/>
        <v>91.2</v>
      </c>
      <c r="F113" s="16">
        <f t="shared" si="24"/>
        <v>87</v>
      </c>
      <c r="G113" s="16">
        <f t="shared" si="24"/>
        <v>84</v>
      </c>
    </row>
    <row r="114" spans="1:7" s="1" customFormat="1" ht="37.799999999999997" customHeight="1">
      <c r="A114" s="55" t="s">
        <v>165</v>
      </c>
      <c r="B114" s="17" t="s">
        <v>164</v>
      </c>
      <c r="C114" s="17"/>
      <c r="D114" s="18"/>
      <c r="E114" s="16">
        <f t="shared" si="24"/>
        <v>91.2</v>
      </c>
      <c r="F114" s="16">
        <f t="shared" si="24"/>
        <v>87</v>
      </c>
      <c r="G114" s="16">
        <f t="shared" si="24"/>
        <v>84</v>
      </c>
    </row>
    <row r="115" spans="1:7" s="1" customFormat="1">
      <c r="A115" s="13" t="s">
        <v>125</v>
      </c>
      <c r="B115" s="17" t="s">
        <v>164</v>
      </c>
      <c r="C115" s="17"/>
      <c r="D115" s="18"/>
      <c r="E115" s="16">
        <f>SUM(E116)</f>
        <v>91.2</v>
      </c>
      <c r="F115" s="16">
        <f t="shared" ref="F115:G115" si="25">SUM(F116)</f>
        <v>87</v>
      </c>
      <c r="G115" s="16">
        <f t="shared" si="25"/>
        <v>84</v>
      </c>
    </row>
    <row r="116" spans="1:7">
      <c r="A116" s="41" t="s">
        <v>125</v>
      </c>
      <c r="B116" s="19" t="s">
        <v>164</v>
      </c>
      <c r="C116" s="19">
        <v>200</v>
      </c>
      <c r="D116" s="20" t="s">
        <v>11</v>
      </c>
      <c r="E116" s="23">
        <v>91.2</v>
      </c>
      <c r="F116" s="23">
        <v>87</v>
      </c>
      <c r="G116" s="23">
        <v>84</v>
      </c>
    </row>
    <row r="117" spans="1:7" s="1" customFormat="1" ht="73.8" customHeight="1">
      <c r="A117" s="112" t="s">
        <v>224</v>
      </c>
      <c r="B117" s="17" t="s">
        <v>173</v>
      </c>
      <c r="C117" s="17"/>
      <c r="D117" s="18" t="s">
        <v>11</v>
      </c>
      <c r="E117" s="16">
        <f t="shared" ref="E117:E120" si="26">SUM(E118)</f>
        <v>1052.6300000000001</v>
      </c>
      <c r="F117" s="16">
        <f t="shared" ref="F117:F120" si="27">SUM(F118)</f>
        <v>0</v>
      </c>
      <c r="G117" s="16">
        <f t="shared" ref="G117:G120" si="28">SUM(G118)</f>
        <v>0</v>
      </c>
    </row>
    <row r="118" spans="1:7" s="1" customFormat="1" ht="15" customHeight="1">
      <c r="A118" s="13" t="s">
        <v>82</v>
      </c>
      <c r="B118" s="17" t="s">
        <v>172</v>
      </c>
      <c r="C118" s="17"/>
      <c r="D118" s="18"/>
      <c r="E118" s="16">
        <f t="shared" si="26"/>
        <v>1052.6300000000001</v>
      </c>
      <c r="F118" s="16">
        <f t="shared" si="27"/>
        <v>0</v>
      </c>
      <c r="G118" s="16">
        <f t="shared" si="28"/>
        <v>0</v>
      </c>
    </row>
    <row r="119" spans="1:7" s="1" customFormat="1" ht="35.4" customHeight="1">
      <c r="A119" s="68" t="s">
        <v>225</v>
      </c>
      <c r="B119" s="17" t="s">
        <v>171</v>
      </c>
      <c r="C119" s="17"/>
      <c r="D119" s="18"/>
      <c r="E119" s="16">
        <f t="shared" si="26"/>
        <v>1052.6300000000001</v>
      </c>
      <c r="F119" s="16">
        <f t="shared" si="27"/>
        <v>0</v>
      </c>
      <c r="G119" s="16">
        <f t="shared" si="28"/>
        <v>0</v>
      </c>
    </row>
    <row r="120" spans="1:7" s="1" customFormat="1" ht="25.2" customHeight="1">
      <c r="A120" s="55" t="s">
        <v>169</v>
      </c>
      <c r="B120" s="17" t="s">
        <v>170</v>
      </c>
      <c r="C120" s="17"/>
      <c r="D120" s="18"/>
      <c r="E120" s="16">
        <f t="shared" si="26"/>
        <v>1052.6300000000001</v>
      </c>
      <c r="F120" s="16">
        <f t="shared" si="27"/>
        <v>0</v>
      </c>
      <c r="G120" s="16">
        <f t="shared" si="28"/>
        <v>0</v>
      </c>
    </row>
    <row r="121" spans="1:7">
      <c r="A121" s="13" t="s">
        <v>125</v>
      </c>
      <c r="B121" s="17" t="s">
        <v>170</v>
      </c>
      <c r="C121" s="19"/>
      <c r="D121" s="20"/>
      <c r="E121" s="16">
        <f>SUM(E122)</f>
        <v>1052.6300000000001</v>
      </c>
      <c r="F121" s="16">
        <f>SUM(F122)</f>
        <v>0</v>
      </c>
      <c r="G121" s="16">
        <f>SUM(G122)</f>
        <v>0</v>
      </c>
    </row>
    <row r="122" spans="1:7">
      <c r="A122" s="41" t="s">
        <v>125</v>
      </c>
      <c r="B122" s="19" t="s">
        <v>170</v>
      </c>
      <c r="C122" s="19"/>
      <c r="D122" s="20" t="s">
        <v>11</v>
      </c>
      <c r="E122" s="36">
        <v>1052.6300000000001</v>
      </c>
      <c r="F122" s="23">
        <v>0</v>
      </c>
      <c r="G122" s="23">
        <v>0</v>
      </c>
    </row>
    <row r="123" spans="1:7" s="2" customFormat="1">
      <c r="A123" s="91" t="s">
        <v>233</v>
      </c>
      <c r="B123" s="17"/>
      <c r="C123" s="14"/>
      <c r="D123" s="18" t="s">
        <v>201</v>
      </c>
      <c r="E123" s="37">
        <f>E124+E132+E152+E163+E169+E177</f>
        <v>11112.510000000002</v>
      </c>
      <c r="F123" s="37">
        <f t="shared" ref="F123:G123" si="29">F124+F132+F152+F163+F169+F177</f>
        <v>10211.020000000002</v>
      </c>
      <c r="G123" s="37">
        <f t="shared" si="29"/>
        <v>10121.020000000002</v>
      </c>
    </row>
    <row r="124" spans="1:7" s="2" customFormat="1" ht="60">
      <c r="A124" s="68" t="s">
        <v>232</v>
      </c>
      <c r="B124" s="17" t="s">
        <v>187</v>
      </c>
      <c r="C124" s="14"/>
      <c r="D124" s="18" t="s">
        <v>200</v>
      </c>
      <c r="E124" s="16">
        <f>SUM(E127)</f>
        <v>180</v>
      </c>
      <c r="F124" s="16">
        <f t="shared" ref="F124:G124" si="30">SUM(F127)</f>
        <v>180</v>
      </c>
      <c r="G124" s="16">
        <f t="shared" si="30"/>
        <v>180</v>
      </c>
    </row>
    <row r="125" spans="1:7" s="2" customFormat="1" ht="60">
      <c r="A125" s="68" t="s">
        <v>232</v>
      </c>
      <c r="B125" s="17" t="s">
        <v>187</v>
      </c>
      <c r="C125" s="14"/>
      <c r="D125" s="15"/>
      <c r="E125" s="16">
        <f>SUM(E128)</f>
        <v>180</v>
      </c>
      <c r="F125" s="16">
        <f>SUM(F128)</f>
        <v>180</v>
      </c>
      <c r="G125" s="16">
        <f>SUM(G128)</f>
        <v>180</v>
      </c>
    </row>
    <row r="126" spans="1:7" ht="24.6" customHeight="1">
      <c r="A126" s="91" t="s">
        <v>25</v>
      </c>
      <c r="B126" s="17" t="s">
        <v>26</v>
      </c>
      <c r="C126" s="19"/>
      <c r="D126" s="18"/>
      <c r="E126" s="16">
        <f>SUM(E129)</f>
        <v>180</v>
      </c>
      <c r="F126" s="16">
        <f>SUM(F129)</f>
        <v>180</v>
      </c>
      <c r="G126" s="16">
        <f>SUM(G129)</f>
        <v>180</v>
      </c>
    </row>
    <row r="127" spans="1:7" ht="24.6" customHeight="1">
      <c r="A127" s="91" t="s">
        <v>105</v>
      </c>
      <c r="B127" s="17" t="s">
        <v>34</v>
      </c>
      <c r="C127" s="19"/>
      <c r="D127" s="18"/>
      <c r="E127" s="16">
        <f t="shared" ref="E127:G130" si="31">SUM(E128)</f>
        <v>180</v>
      </c>
      <c r="F127" s="16">
        <f t="shared" si="31"/>
        <v>180</v>
      </c>
      <c r="G127" s="16">
        <f t="shared" si="31"/>
        <v>180</v>
      </c>
    </row>
    <row r="128" spans="1:7" s="1" customFormat="1" ht="13.8" customHeight="1">
      <c r="A128" s="13" t="s">
        <v>29</v>
      </c>
      <c r="B128" s="17" t="s">
        <v>35</v>
      </c>
      <c r="C128" s="17"/>
      <c r="D128" s="86"/>
      <c r="E128" s="16">
        <f t="shared" si="31"/>
        <v>180</v>
      </c>
      <c r="F128" s="16">
        <f t="shared" si="31"/>
        <v>180</v>
      </c>
      <c r="G128" s="16">
        <f t="shared" si="31"/>
        <v>180</v>
      </c>
    </row>
    <row r="129" spans="1:7" s="1" customFormat="1" ht="24.6" customHeight="1">
      <c r="A129" s="91" t="s">
        <v>31</v>
      </c>
      <c r="B129" s="17" t="s">
        <v>36</v>
      </c>
      <c r="C129" s="17"/>
      <c r="D129" s="86"/>
      <c r="E129" s="16">
        <f t="shared" si="31"/>
        <v>180</v>
      </c>
      <c r="F129" s="16">
        <f t="shared" si="31"/>
        <v>180</v>
      </c>
      <c r="G129" s="16">
        <f t="shared" si="31"/>
        <v>180</v>
      </c>
    </row>
    <row r="130" spans="1:7" s="1" customFormat="1">
      <c r="A130" s="13" t="s">
        <v>125</v>
      </c>
      <c r="B130" s="17" t="s">
        <v>36</v>
      </c>
      <c r="C130" s="17"/>
      <c r="D130" s="18"/>
      <c r="E130" s="16">
        <f t="shared" si="31"/>
        <v>180</v>
      </c>
      <c r="F130" s="16">
        <f t="shared" si="31"/>
        <v>180</v>
      </c>
      <c r="G130" s="16">
        <f t="shared" si="31"/>
        <v>180</v>
      </c>
    </row>
    <row r="131" spans="1:7">
      <c r="A131" s="41" t="s">
        <v>125</v>
      </c>
      <c r="B131" s="29" t="s">
        <v>36</v>
      </c>
      <c r="C131" s="19">
        <v>200</v>
      </c>
      <c r="D131" s="20" t="s">
        <v>200</v>
      </c>
      <c r="E131" s="21">
        <v>180</v>
      </c>
      <c r="F131" s="21">
        <v>180</v>
      </c>
      <c r="G131" s="24">
        <v>180</v>
      </c>
    </row>
    <row r="132" spans="1:7" ht="58.8" customHeight="1">
      <c r="A132" s="115" t="s">
        <v>111</v>
      </c>
      <c r="B132" s="14" t="s">
        <v>187</v>
      </c>
      <c r="C132" s="40"/>
      <c r="D132" s="39"/>
      <c r="E132" s="16">
        <f>SUM(E133)</f>
        <v>9946.4900000000016</v>
      </c>
      <c r="F132" s="16">
        <f t="shared" si="23"/>
        <v>9915.0000000000018</v>
      </c>
      <c r="G132" s="16">
        <f t="shared" si="23"/>
        <v>9825.0000000000018</v>
      </c>
    </row>
    <row r="133" spans="1:7" s="2" customFormat="1" ht="24.6" customHeight="1">
      <c r="A133" s="13" t="s">
        <v>25</v>
      </c>
      <c r="B133" s="14" t="s">
        <v>26</v>
      </c>
      <c r="C133" s="14"/>
      <c r="D133" s="15"/>
      <c r="E133" s="16">
        <f>SUM(E134+E141)</f>
        <v>9946.4900000000016</v>
      </c>
      <c r="F133" s="16">
        <f t="shared" ref="F133:G133" si="32">SUM(F134+F141)</f>
        <v>9915.0000000000018</v>
      </c>
      <c r="G133" s="16">
        <f t="shared" si="32"/>
        <v>9825.0000000000018</v>
      </c>
    </row>
    <row r="134" spans="1:7" s="2" customFormat="1" ht="47.4" customHeight="1">
      <c r="A134" s="55" t="s">
        <v>27</v>
      </c>
      <c r="B134" s="14" t="s">
        <v>28</v>
      </c>
      <c r="C134" s="14"/>
      <c r="D134" s="15"/>
      <c r="E134" s="16">
        <f t="shared" ref="E134:G135" si="33">SUM(E135)</f>
        <v>1983</v>
      </c>
      <c r="F134" s="16">
        <f t="shared" si="33"/>
        <v>1300</v>
      </c>
      <c r="G134" s="16">
        <f t="shared" si="33"/>
        <v>1300</v>
      </c>
    </row>
    <row r="135" spans="1:7" s="1" customFormat="1">
      <c r="A135" s="13" t="s">
        <v>29</v>
      </c>
      <c r="B135" s="17" t="s">
        <v>30</v>
      </c>
      <c r="C135" s="17"/>
      <c r="D135" s="18"/>
      <c r="E135" s="16">
        <f t="shared" si="33"/>
        <v>1983</v>
      </c>
      <c r="F135" s="16">
        <f t="shared" si="33"/>
        <v>1300</v>
      </c>
      <c r="G135" s="16">
        <f t="shared" si="33"/>
        <v>1300</v>
      </c>
    </row>
    <row r="136" spans="1:7" s="1" customFormat="1" ht="25.2" customHeight="1">
      <c r="A136" s="13" t="s">
        <v>31</v>
      </c>
      <c r="B136" s="17" t="s">
        <v>32</v>
      </c>
      <c r="C136" s="17"/>
      <c r="D136" s="18"/>
      <c r="E136" s="16">
        <f>E137+E139</f>
        <v>1983</v>
      </c>
      <c r="F136" s="16">
        <f t="shared" ref="F136:G136" si="34">F137+F139</f>
        <v>1300</v>
      </c>
      <c r="G136" s="16">
        <f t="shared" si="34"/>
        <v>1300</v>
      </c>
    </row>
    <row r="137" spans="1:7" s="1" customFormat="1" ht="26.4" customHeight="1">
      <c r="A137" s="55" t="s">
        <v>175</v>
      </c>
      <c r="B137" s="17" t="s">
        <v>32</v>
      </c>
      <c r="C137" s="17"/>
      <c r="D137" s="18"/>
      <c r="E137" s="16">
        <f t="shared" ref="E137:G139" si="35">SUM(E138)</f>
        <v>1569</v>
      </c>
      <c r="F137" s="16">
        <f t="shared" si="35"/>
        <v>992.51</v>
      </c>
      <c r="G137" s="16">
        <f t="shared" si="35"/>
        <v>992.51</v>
      </c>
    </row>
    <row r="138" spans="1:7" ht="24" customHeight="1">
      <c r="A138" s="64" t="s">
        <v>175</v>
      </c>
      <c r="B138" s="19" t="s">
        <v>32</v>
      </c>
      <c r="C138" s="19">
        <v>100</v>
      </c>
      <c r="D138" s="20" t="s">
        <v>33</v>
      </c>
      <c r="E138" s="22">
        <v>1569</v>
      </c>
      <c r="F138" s="22">
        <v>992.51</v>
      </c>
      <c r="G138" s="22">
        <v>992.51</v>
      </c>
    </row>
    <row r="139" spans="1:7" s="1" customFormat="1" ht="49.2" customHeight="1">
      <c r="A139" s="55" t="s">
        <v>174</v>
      </c>
      <c r="B139" s="17" t="s">
        <v>32</v>
      </c>
      <c r="C139" s="17"/>
      <c r="D139" s="18"/>
      <c r="E139" s="16">
        <f t="shared" si="35"/>
        <v>414</v>
      </c>
      <c r="F139" s="16">
        <f t="shared" si="35"/>
        <v>307.49</v>
      </c>
      <c r="G139" s="16">
        <f t="shared" si="35"/>
        <v>307.49</v>
      </c>
    </row>
    <row r="140" spans="1:7" ht="46.2" customHeight="1">
      <c r="A140" s="64" t="s">
        <v>174</v>
      </c>
      <c r="B140" s="19" t="s">
        <v>32</v>
      </c>
      <c r="C140" s="19">
        <v>100</v>
      </c>
      <c r="D140" s="20" t="s">
        <v>33</v>
      </c>
      <c r="E140" s="23">
        <v>414</v>
      </c>
      <c r="F140" s="24">
        <v>307.49</v>
      </c>
      <c r="G140" s="24">
        <v>307.49</v>
      </c>
    </row>
    <row r="141" spans="1:7" s="2" customFormat="1" ht="24.6" customHeight="1">
      <c r="A141" s="68" t="s">
        <v>105</v>
      </c>
      <c r="B141" s="14" t="s">
        <v>34</v>
      </c>
      <c r="C141" s="14"/>
      <c r="D141" s="15" t="s">
        <v>33</v>
      </c>
      <c r="E141" s="16">
        <f>SUM(E142)</f>
        <v>7963.4900000000007</v>
      </c>
      <c r="F141" s="16">
        <f t="shared" ref="F141:G142" si="36">SUM(F142)</f>
        <v>8615.0000000000018</v>
      </c>
      <c r="G141" s="16">
        <f t="shared" si="36"/>
        <v>8525.0000000000018</v>
      </c>
    </row>
    <row r="142" spans="1:7" s="2" customFormat="1" ht="12" customHeight="1">
      <c r="A142" s="91" t="s">
        <v>29</v>
      </c>
      <c r="B142" s="14" t="s">
        <v>35</v>
      </c>
      <c r="C142" s="14"/>
      <c r="D142" s="15"/>
      <c r="E142" s="16">
        <f>SUM(E143)</f>
        <v>7963.4900000000007</v>
      </c>
      <c r="F142" s="16">
        <f t="shared" si="36"/>
        <v>8615.0000000000018</v>
      </c>
      <c r="G142" s="16">
        <f t="shared" si="36"/>
        <v>8525.0000000000018</v>
      </c>
    </row>
    <row r="143" spans="1:7" s="1" customFormat="1" ht="22.8" customHeight="1">
      <c r="A143" s="91" t="s">
        <v>31</v>
      </c>
      <c r="B143" s="14" t="s">
        <v>36</v>
      </c>
      <c r="C143" s="17"/>
      <c r="D143" s="18"/>
      <c r="E143" s="37">
        <f>SUM(E144+E146+E148+E150)</f>
        <v>7963.4900000000007</v>
      </c>
      <c r="F143" s="37">
        <f>SUM(F144+F146+F148+F150)</f>
        <v>8615.0000000000018</v>
      </c>
      <c r="G143" s="37">
        <f>SUM(G144+G146+G148+G150)</f>
        <v>8525.0000000000018</v>
      </c>
    </row>
    <row r="144" spans="1:7" s="2" customFormat="1" ht="25.8" customHeight="1">
      <c r="A144" s="55" t="s">
        <v>175</v>
      </c>
      <c r="B144" s="14" t="s">
        <v>36</v>
      </c>
      <c r="C144" s="14"/>
      <c r="D144" s="15"/>
      <c r="E144" s="16">
        <f t="shared" ref="E144:G146" si="37">SUM(E145)</f>
        <v>5324.8</v>
      </c>
      <c r="F144" s="16">
        <f t="shared" si="37"/>
        <v>5996.45</v>
      </c>
      <c r="G144" s="16">
        <f t="shared" si="37"/>
        <v>5996.45</v>
      </c>
    </row>
    <row r="145" spans="1:7" s="3" customFormat="1" ht="24" customHeight="1">
      <c r="A145" s="64" t="s">
        <v>175</v>
      </c>
      <c r="B145" s="29" t="s">
        <v>36</v>
      </c>
      <c r="C145" s="29">
        <v>100</v>
      </c>
      <c r="D145" s="33"/>
      <c r="E145" s="21">
        <v>5324.8</v>
      </c>
      <c r="F145" s="21">
        <v>5996.45</v>
      </c>
      <c r="G145" s="21">
        <v>5996.45</v>
      </c>
    </row>
    <row r="146" spans="1:7" s="2" customFormat="1" ht="48.6" customHeight="1">
      <c r="A146" s="55" t="s">
        <v>174</v>
      </c>
      <c r="B146" s="14" t="s">
        <v>36</v>
      </c>
      <c r="C146" s="14"/>
      <c r="D146" s="15"/>
      <c r="E146" s="16">
        <f t="shared" si="37"/>
        <v>1630.3</v>
      </c>
      <c r="F146" s="16">
        <f t="shared" si="37"/>
        <v>1810.93</v>
      </c>
      <c r="G146" s="16">
        <f t="shared" si="37"/>
        <v>1810.93</v>
      </c>
    </row>
    <row r="147" spans="1:7" s="3" customFormat="1" ht="45.6" customHeight="1">
      <c r="A147" s="64" t="s">
        <v>174</v>
      </c>
      <c r="B147" s="29" t="s">
        <v>36</v>
      </c>
      <c r="C147" s="29">
        <v>100</v>
      </c>
      <c r="D147" s="33"/>
      <c r="E147" s="36">
        <v>1630.3</v>
      </c>
      <c r="F147" s="36">
        <v>1810.93</v>
      </c>
      <c r="G147" s="36">
        <v>1810.93</v>
      </c>
    </row>
    <row r="148" spans="1:7" s="1" customFormat="1">
      <c r="A148" s="13" t="s">
        <v>125</v>
      </c>
      <c r="B148" s="14" t="s">
        <v>36</v>
      </c>
      <c r="C148" s="40"/>
      <c r="D148" s="42"/>
      <c r="E148" s="16">
        <f t="shared" ref="E148" si="38">SUM(E149)</f>
        <v>608.39</v>
      </c>
      <c r="F148" s="16">
        <f t="shared" ref="F148:G155" si="39">SUM(F149)</f>
        <v>426</v>
      </c>
      <c r="G148" s="16">
        <f t="shared" si="39"/>
        <v>502</v>
      </c>
    </row>
    <row r="149" spans="1:7">
      <c r="A149" s="41" t="s">
        <v>125</v>
      </c>
      <c r="B149" s="29" t="s">
        <v>36</v>
      </c>
      <c r="C149" s="38"/>
      <c r="D149" s="39"/>
      <c r="E149" s="103">
        <v>608.39</v>
      </c>
      <c r="F149" s="43">
        <v>426</v>
      </c>
      <c r="G149" s="43">
        <v>502</v>
      </c>
    </row>
    <row r="150" spans="1:7" s="1" customFormat="1">
      <c r="A150" s="13" t="s">
        <v>176</v>
      </c>
      <c r="B150" s="14" t="s">
        <v>36</v>
      </c>
      <c r="C150" s="17"/>
      <c r="D150" s="18"/>
      <c r="E150" s="16">
        <f t="shared" ref="E150:G150" si="40">SUM(E151)</f>
        <v>400</v>
      </c>
      <c r="F150" s="16">
        <f t="shared" si="40"/>
        <v>381.62</v>
      </c>
      <c r="G150" s="16">
        <f t="shared" si="40"/>
        <v>215.62</v>
      </c>
    </row>
    <row r="151" spans="1:7">
      <c r="A151" s="41" t="s">
        <v>176</v>
      </c>
      <c r="B151" s="29" t="s">
        <v>36</v>
      </c>
      <c r="C151" s="19">
        <v>200</v>
      </c>
      <c r="D151" s="20" t="s">
        <v>33</v>
      </c>
      <c r="E151" s="23">
        <v>400</v>
      </c>
      <c r="F151" s="23">
        <v>381.62</v>
      </c>
      <c r="G151" s="23">
        <v>215.62</v>
      </c>
    </row>
    <row r="152" spans="1:7" ht="50.4" customHeight="1">
      <c r="A152" s="55" t="s">
        <v>38</v>
      </c>
      <c r="B152" s="14"/>
      <c r="C152" s="38"/>
      <c r="D152" s="18" t="s">
        <v>39</v>
      </c>
      <c r="E152" s="16">
        <f>SUM(E153)</f>
        <v>254.74</v>
      </c>
      <c r="F152" s="16">
        <f t="shared" si="39"/>
        <v>0</v>
      </c>
      <c r="G152" s="16">
        <f t="shared" si="39"/>
        <v>0</v>
      </c>
    </row>
    <row r="153" spans="1:7" ht="50.4" customHeight="1">
      <c r="A153" s="55" t="s">
        <v>38</v>
      </c>
      <c r="B153" s="14" t="s">
        <v>187</v>
      </c>
      <c r="C153" s="38"/>
      <c r="D153" s="18"/>
      <c r="E153" s="16">
        <f>SUM(E154)</f>
        <v>254.74</v>
      </c>
      <c r="F153" s="16">
        <f t="shared" si="39"/>
        <v>0</v>
      </c>
      <c r="G153" s="16">
        <f t="shared" si="39"/>
        <v>0</v>
      </c>
    </row>
    <row r="154" spans="1:7" s="2" customFormat="1" ht="26.4" customHeight="1">
      <c r="A154" s="63" t="s">
        <v>25</v>
      </c>
      <c r="B154" s="14" t="s">
        <v>26</v>
      </c>
      <c r="C154" s="14"/>
      <c r="D154" s="15"/>
      <c r="E154" s="16">
        <f t="shared" ref="E154:E158" si="41">SUM(E155)</f>
        <v>254.74</v>
      </c>
      <c r="F154" s="16">
        <f t="shared" si="39"/>
        <v>0</v>
      </c>
      <c r="G154" s="16">
        <f t="shared" si="39"/>
        <v>0</v>
      </c>
    </row>
    <row r="155" spans="1:7" s="1" customFormat="1" ht="22.8" customHeight="1">
      <c r="A155" s="63" t="s">
        <v>106</v>
      </c>
      <c r="B155" s="17" t="s">
        <v>34</v>
      </c>
      <c r="C155" s="17"/>
      <c r="D155" s="18"/>
      <c r="E155" s="16">
        <f t="shared" si="41"/>
        <v>254.74</v>
      </c>
      <c r="F155" s="16">
        <f t="shared" si="39"/>
        <v>0</v>
      </c>
      <c r="G155" s="16">
        <f t="shared" si="39"/>
        <v>0</v>
      </c>
    </row>
    <row r="156" spans="1:7" s="1" customFormat="1">
      <c r="A156" s="63" t="s">
        <v>29</v>
      </c>
      <c r="B156" s="17" t="s">
        <v>35</v>
      </c>
      <c r="C156" s="40"/>
      <c r="D156" s="42"/>
      <c r="E156" s="27">
        <f>SUM(E157+E160)</f>
        <v>254.74</v>
      </c>
      <c r="F156" s="27">
        <f t="shared" ref="F156:G156" si="42">SUM(F157+F160)</f>
        <v>0</v>
      </c>
      <c r="G156" s="27">
        <f t="shared" si="42"/>
        <v>0</v>
      </c>
    </row>
    <row r="157" spans="1:7" s="1" customFormat="1" ht="60">
      <c r="A157" s="91" t="s">
        <v>231</v>
      </c>
      <c r="B157" s="17" t="s">
        <v>37</v>
      </c>
      <c r="C157" s="17"/>
      <c r="D157" s="18"/>
      <c r="E157" s="66">
        <f t="shared" si="41"/>
        <v>217.04</v>
      </c>
      <c r="F157" s="67">
        <v>0</v>
      </c>
      <c r="G157" s="67">
        <v>0</v>
      </c>
    </row>
    <row r="158" spans="1:7" s="65" customFormat="1" ht="13.8" customHeight="1">
      <c r="A158" s="68" t="s">
        <v>229</v>
      </c>
      <c r="B158" s="17" t="s">
        <v>37</v>
      </c>
      <c r="C158" s="17"/>
      <c r="D158" s="18"/>
      <c r="E158" s="66">
        <f t="shared" si="41"/>
        <v>217.04</v>
      </c>
      <c r="F158" s="67">
        <v>0</v>
      </c>
      <c r="G158" s="67">
        <v>0</v>
      </c>
    </row>
    <row r="159" spans="1:7" ht="14.4" customHeight="1">
      <c r="A159" s="69" t="s">
        <v>229</v>
      </c>
      <c r="B159" s="19" t="s">
        <v>37</v>
      </c>
      <c r="C159" s="19">
        <v>500</v>
      </c>
      <c r="D159" s="39"/>
      <c r="E159" s="22">
        <v>217.04</v>
      </c>
      <c r="F159" s="22">
        <v>0</v>
      </c>
      <c r="G159" s="22">
        <v>0</v>
      </c>
    </row>
    <row r="160" spans="1:7" s="1" customFormat="1" ht="64.2" customHeight="1">
      <c r="A160" s="68" t="s">
        <v>230</v>
      </c>
      <c r="B160" s="17" t="s">
        <v>40</v>
      </c>
      <c r="C160" s="17"/>
      <c r="D160" s="18"/>
      <c r="E160" s="16">
        <f t="shared" ref="E160:E161" si="43">SUM(E161)</f>
        <v>37.700000000000003</v>
      </c>
      <c r="F160" s="27">
        <v>0</v>
      </c>
      <c r="G160" s="27">
        <v>0</v>
      </c>
    </row>
    <row r="161" spans="1:7" s="1" customFormat="1" ht="12.6" customHeight="1">
      <c r="A161" s="68" t="s">
        <v>229</v>
      </c>
      <c r="B161" s="17" t="s">
        <v>40</v>
      </c>
      <c r="C161" s="17"/>
      <c r="D161" s="18"/>
      <c r="E161" s="16">
        <f t="shared" si="43"/>
        <v>37.700000000000003</v>
      </c>
      <c r="F161" s="27">
        <v>0</v>
      </c>
      <c r="G161" s="27">
        <v>0</v>
      </c>
    </row>
    <row r="162" spans="1:7" ht="13.2" customHeight="1">
      <c r="A162" s="69" t="s">
        <v>229</v>
      </c>
      <c r="B162" s="19" t="s">
        <v>40</v>
      </c>
      <c r="C162" s="19">
        <v>500</v>
      </c>
      <c r="D162" s="20" t="s">
        <v>39</v>
      </c>
      <c r="E162" s="23">
        <v>37.700000000000003</v>
      </c>
      <c r="F162" s="23">
        <v>0</v>
      </c>
      <c r="G162" s="23">
        <v>0</v>
      </c>
    </row>
    <row r="163" spans="1:7" ht="25.8" customHeight="1">
      <c r="A163" s="63" t="s">
        <v>25</v>
      </c>
      <c r="B163" s="44" t="s">
        <v>26</v>
      </c>
      <c r="C163" s="38"/>
      <c r="D163" s="42" t="s">
        <v>16</v>
      </c>
      <c r="E163" s="16">
        <f t="shared" ref="E163:G166" si="44">SUM(E164)</f>
        <v>3.52</v>
      </c>
      <c r="F163" s="16">
        <f t="shared" si="44"/>
        <v>3.52</v>
      </c>
      <c r="G163" s="16">
        <f t="shared" si="44"/>
        <v>3.52</v>
      </c>
    </row>
    <row r="164" spans="1:7" ht="24" customHeight="1">
      <c r="A164" s="63" t="s">
        <v>105</v>
      </c>
      <c r="B164" s="44" t="s">
        <v>34</v>
      </c>
      <c r="C164" s="38"/>
      <c r="D164" s="39"/>
      <c r="E164" s="16">
        <f t="shared" si="44"/>
        <v>3.52</v>
      </c>
      <c r="F164" s="16">
        <f t="shared" si="44"/>
        <v>3.52</v>
      </c>
      <c r="G164" s="16">
        <f t="shared" si="44"/>
        <v>3.52</v>
      </c>
    </row>
    <row r="165" spans="1:7">
      <c r="A165" s="116" t="s">
        <v>29</v>
      </c>
      <c r="B165" s="44" t="s">
        <v>35</v>
      </c>
      <c r="C165" s="38"/>
      <c r="D165" s="39"/>
      <c r="E165" s="16">
        <f t="shared" si="44"/>
        <v>3.52</v>
      </c>
      <c r="F165" s="16">
        <f t="shared" si="44"/>
        <v>3.52</v>
      </c>
      <c r="G165" s="16">
        <f t="shared" si="44"/>
        <v>3.52</v>
      </c>
    </row>
    <row r="166" spans="1:7" s="1" customFormat="1" ht="59.4" customHeight="1">
      <c r="A166" s="107" t="s">
        <v>41</v>
      </c>
      <c r="B166" s="17" t="s">
        <v>42</v>
      </c>
      <c r="C166" s="17"/>
      <c r="D166" s="18"/>
      <c r="E166" s="16">
        <f t="shared" si="44"/>
        <v>3.52</v>
      </c>
      <c r="F166" s="16">
        <f t="shared" si="44"/>
        <v>3.52</v>
      </c>
      <c r="G166" s="16">
        <f t="shared" si="44"/>
        <v>3.52</v>
      </c>
    </row>
    <row r="167" spans="1:7" s="1" customFormat="1" ht="15" customHeight="1">
      <c r="A167" s="91" t="s">
        <v>125</v>
      </c>
      <c r="B167" s="17" t="s">
        <v>42</v>
      </c>
      <c r="C167" s="40"/>
      <c r="D167" s="42"/>
      <c r="E167" s="16">
        <f t="shared" ref="E167:G167" si="45">SUM(E168)</f>
        <v>3.52</v>
      </c>
      <c r="F167" s="16">
        <f t="shared" si="45"/>
        <v>3.52</v>
      </c>
      <c r="G167" s="16">
        <f t="shared" si="45"/>
        <v>3.52</v>
      </c>
    </row>
    <row r="168" spans="1:7" ht="14.4" customHeight="1">
      <c r="A168" s="81" t="s">
        <v>125</v>
      </c>
      <c r="B168" s="19" t="s">
        <v>42</v>
      </c>
      <c r="C168" s="38">
        <v>200</v>
      </c>
      <c r="D168" s="39" t="s">
        <v>16</v>
      </c>
      <c r="E168" s="22">
        <v>3.52</v>
      </c>
      <c r="F168" s="22">
        <v>3.52</v>
      </c>
      <c r="G168" s="22">
        <v>3.52</v>
      </c>
    </row>
    <row r="169" spans="1:7" ht="14.4" customHeight="1">
      <c r="A169" s="91" t="s">
        <v>179</v>
      </c>
      <c r="B169" s="19"/>
      <c r="C169" s="19"/>
      <c r="D169" s="20" t="s">
        <v>48</v>
      </c>
      <c r="E169" s="16">
        <f t="shared" ref="E169:G175" si="46">SUM(E170)</f>
        <v>60</v>
      </c>
      <c r="F169" s="16">
        <f t="shared" si="46"/>
        <v>60</v>
      </c>
      <c r="G169" s="16">
        <f t="shared" si="46"/>
        <v>60</v>
      </c>
    </row>
    <row r="170" spans="1:7" ht="14.4" customHeight="1">
      <c r="A170" s="91" t="s">
        <v>179</v>
      </c>
      <c r="B170" s="17" t="s">
        <v>187</v>
      </c>
      <c r="C170" s="19"/>
      <c r="D170" s="20"/>
      <c r="E170" s="16">
        <f t="shared" si="46"/>
        <v>60</v>
      </c>
      <c r="F170" s="16">
        <f t="shared" si="46"/>
        <v>60</v>
      </c>
      <c r="G170" s="16">
        <f t="shared" si="46"/>
        <v>60</v>
      </c>
    </row>
    <row r="171" spans="1:7" ht="25.8" customHeight="1">
      <c r="A171" s="68" t="s">
        <v>43</v>
      </c>
      <c r="B171" s="14" t="s">
        <v>44</v>
      </c>
      <c r="C171" s="19"/>
      <c r="D171" s="20"/>
      <c r="E171" s="16">
        <f t="shared" si="46"/>
        <v>60</v>
      </c>
      <c r="F171" s="16">
        <f t="shared" si="46"/>
        <v>60</v>
      </c>
      <c r="G171" s="16">
        <f t="shared" si="46"/>
        <v>60</v>
      </c>
    </row>
    <row r="172" spans="1:7" ht="14.4" customHeight="1">
      <c r="A172" s="68" t="s">
        <v>29</v>
      </c>
      <c r="B172" s="17" t="s">
        <v>45</v>
      </c>
      <c r="C172" s="19"/>
      <c r="D172" s="20"/>
      <c r="E172" s="16">
        <f t="shared" si="46"/>
        <v>60</v>
      </c>
      <c r="F172" s="16">
        <f t="shared" si="46"/>
        <v>60</v>
      </c>
      <c r="G172" s="16">
        <f t="shared" si="46"/>
        <v>60</v>
      </c>
    </row>
    <row r="173" spans="1:7" s="1" customFormat="1" ht="11.4" customHeight="1">
      <c r="A173" s="68" t="s">
        <v>29</v>
      </c>
      <c r="B173" s="17" t="s">
        <v>46</v>
      </c>
      <c r="C173" s="40"/>
      <c r="D173" s="42"/>
      <c r="E173" s="16">
        <f t="shared" si="46"/>
        <v>60</v>
      </c>
      <c r="F173" s="16">
        <f t="shared" si="46"/>
        <v>60</v>
      </c>
      <c r="G173" s="16">
        <f t="shared" si="46"/>
        <v>60</v>
      </c>
    </row>
    <row r="174" spans="1:7" s="1" customFormat="1" ht="38.4" customHeight="1">
      <c r="A174" s="68" t="s">
        <v>181</v>
      </c>
      <c r="B174" s="14" t="s">
        <v>47</v>
      </c>
      <c r="C174" s="17"/>
      <c r="D174" s="18"/>
      <c r="E174" s="16">
        <f t="shared" si="46"/>
        <v>60</v>
      </c>
      <c r="F174" s="16">
        <f t="shared" si="46"/>
        <v>60</v>
      </c>
      <c r="G174" s="16">
        <f t="shared" si="46"/>
        <v>60</v>
      </c>
    </row>
    <row r="175" spans="1:7" s="1" customFormat="1" ht="15" customHeight="1">
      <c r="A175" s="68" t="s">
        <v>180</v>
      </c>
      <c r="B175" s="14" t="s">
        <v>47</v>
      </c>
      <c r="C175" s="17"/>
      <c r="D175" s="18"/>
      <c r="E175" s="16">
        <f t="shared" si="46"/>
        <v>60</v>
      </c>
      <c r="F175" s="16">
        <f t="shared" si="46"/>
        <v>60</v>
      </c>
      <c r="G175" s="16">
        <f t="shared" si="46"/>
        <v>60</v>
      </c>
    </row>
    <row r="176" spans="1:7" s="4" customFormat="1">
      <c r="A176" s="81" t="s">
        <v>180</v>
      </c>
      <c r="B176" s="29" t="s">
        <v>47</v>
      </c>
      <c r="C176" s="38">
        <v>800</v>
      </c>
      <c r="D176" s="39" t="s">
        <v>48</v>
      </c>
      <c r="E176" s="21">
        <v>60</v>
      </c>
      <c r="F176" s="21">
        <v>60</v>
      </c>
      <c r="G176" s="21">
        <v>60</v>
      </c>
    </row>
    <row r="177" spans="1:7" s="73" customFormat="1" ht="24">
      <c r="A177" s="117" t="s">
        <v>107</v>
      </c>
      <c r="B177" s="17" t="s">
        <v>199</v>
      </c>
      <c r="C177" s="71"/>
      <c r="D177" s="72"/>
      <c r="E177" s="16">
        <f t="shared" ref="E177:G183" si="47">SUM(E178)</f>
        <v>667.76</v>
      </c>
      <c r="F177" s="16">
        <f t="shared" si="47"/>
        <v>52.5</v>
      </c>
      <c r="G177" s="16">
        <f t="shared" si="47"/>
        <v>52.5</v>
      </c>
    </row>
    <row r="178" spans="1:7" s="1" customFormat="1" ht="13.2" customHeight="1">
      <c r="A178" s="45" t="s">
        <v>29</v>
      </c>
      <c r="B178" s="17" t="s">
        <v>45</v>
      </c>
      <c r="C178" s="70"/>
      <c r="D178" s="74"/>
      <c r="E178" s="16">
        <f t="shared" si="47"/>
        <v>667.76</v>
      </c>
      <c r="F178" s="16">
        <f t="shared" si="47"/>
        <v>52.5</v>
      </c>
      <c r="G178" s="16">
        <f t="shared" si="47"/>
        <v>52.5</v>
      </c>
    </row>
    <row r="179" spans="1:7" s="4" customFormat="1" ht="13.8" customHeight="1">
      <c r="A179" s="45" t="s">
        <v>29</v>
      </c>
      <c r="B179" s="70" t="s">
        <v>49</v>
      </c>
      <c r="C179" s="19"/>
      <c r="D179" s="20"/>
      <c r="E179" s="16">
        <f t="shared" si="47"/>
        <v>667.76</v>
      </c>
      <c r="F179" s="16">
        <f t="shared" si="47"/>
        <v>52.5</v>
      </c>
      <c r="G179" s="16">
        <f t="shared" si="47"/>
        <v>52.5</v>
      </c>
    </row>
    <row r="180" spans="1:7" s="4" customFormat="1" ht="24">
      <c r="A180" s="98" t="s">
        <v>178</v>
      </c>
      <c r="B180" s="70" t="s">
        <v>49</v>
      </c>
      <c r="C180" s="19">
        <v>200</v>
      </c>
      <c r="D180" s="20"/>
      <c r="E180" s="16">
        <f>E181+E183</f>
        <v>667.76</v>
      </c>
      <c r="F180" s="16">
        <f t="shared" ref="F180:G180" si="48">F181+F183</f>
        <v>52.5</v>
      </c>
      <c r="G180" s="16">
        <f t="shared" si="48"/>
        <v>52.5</v>
      </c>
    </row>
    <row r="181" spans="1:7" s="1" customFormat="1">
      <c r="A181" s="68" t="s">
        <v>177</v>
      </c>
      <c r="B181" s="70" t="s">
        <v>49</v>
      </c>
      <c r="C181" s="101"/>
      <c r="D181" s="102"/>
      <c r="E181" s="16">
        <f t="shared" si="47"/>
        <v>655.76</v>
      </c>
      <c r="F181" s="16">
        <f t="shared" si="47"/>
        <v>52.5</v>
      </c>
      <c r="G181" s="16">
        <f t="shared" si="47"/>
        <v>52.5</v>
      </c>
    </row>
    <row r="182" spans="1:7" s="4" customFormat="1">
      <c r="A182" s="69" t="s">
        <v>177</v>
      </c>
      <c r="B182" s="46" t="s">
        <v>49</v>
      </c>
      <c r="C182" s="19">
        <v>200</v>
      </c>
      <c r="D182" s="100"/>
      <c r="E182" s="47">
        <v>655.76</v>
      </c>
      <c r="F182" s="47">
        <v>52.5</v>
      </c>
      <c r="G182" s="47">
        <v>52.5</v>
      </c>
    </row>
    <row r="183" spans="1:7" s="4" customFormat="1">
      <c r="A183" s="107" t="s">
        <v>190</v>
      </c>
      <c r="B183" s="70" t="s">
        <v>49</v>
      </c>
      <c r="C183" s="92"/>
      <c r="D183" s="100"/>
      <c r="E183" s="16">
        <f t="shared" si="47"/>
        <v>12</v>
      </c>
      <c r="F183" s="16">
        <f t="shared" si="47"/>
        <v>0</v>
      </c>
      <c r="G183" s="16">
        <f t="shared" si="47"/>
        <v>0</v>
      </c>
    </row>
    <row r="184" spans="1:7" s="4" customFormat="1">
      <c r="A184" s="118" t="s">
        <v>190</v>
      </c>
      <c r="B184" s="46" t="s">
        <v>49</v>
      </c>
      <c r="C184" s="38">
        <v>800</v>
      </c>
      <c r="D184" s="20" t="s">
        <v>16</v>
      </c>
      <c r="E184" s="47">
        <v>12</v>
      </c>
      <c r="F184" s="47">
        <v>0</v>
      </c>
      <c r="G184" s="47">
        <v>0</v>
      </c>
    </row>
    <row r="185" spans="1:7" s="79" customFormat="1">
      <c r="A185" s="45"/>
      <c r="B185" s="14"/>
      <c r="C185" s="34"/>
      <c r="D185" s="31"/>
      <c r="E185" s="16">
        <f>SUM(E186+E198+E204)</f>
        <v>1303.06</v>
      </c>
      <c r="F185" s="16">
        <f t="shared" ref="F185:G185" si="49">SUM(F186+F198+F204)</f>
        <v>392.1</v>
      </c>
      <c r="G185" s="16">
        <f t="shared" si="49"/>
        <v>240.79999999999998</v>
      </c>
    </row>
    <row r="186" spans="1:7" s="2" customFormat="1" ht="15" customHeight="1">
      <c r="A186" s="99" t="s">
        <v>108</v>
      </c>
      <c r="B186" s="14"/>
      <c r="C186" s="14"/>
      <c r="D186" s="31" t="s">
        <v>113</v>
      </c>
      <c r="E186" s="16">
        <f t="shared" ref="E186:G196" si="50">SUM(E187)</f>
        <v>214.79999999999998</v>
      </c>
      <c r="F186" s="16">
        <f t="shared" si="50"/>
        <v>233.1</v>
      </c>
      <c r="G186" s="16">
        <f t="shared" si="50"/>
        <v>240.79999999999998</v>
      </c>
    </row>
    <row r="187" spans="1:7" s="2" customFormat="1" ht="25.8" customHeight="1">
      <c r="A187" s="55" t="s">
        <v>52</v>
      </c>
      <c r="B187" s="14" t="s">
        <v>187</v>
      </c>
      <c r="C187" s="14"/>
      <c r="D187" s="15"/>
      <c r="E187" s="16">
        <f t="shared" si="50"/>
        <v>214.79999999999998</v>
      </c>
      <c r="F187" s="16">
        <f t="shared" si="50"/>
        <v>233.1</v>
      </c>
      <c r="G187" s="16">
        <f t="shared" si="50"/>
        <v>240.79999999999998</v>
      </c>
    </row>
    <row r="188" spans="1:7" s="2" customFormat="1" ht="27" customHeight="1">
      <c r="A188" s="62" t="s">
        <v>43</v>
      </c>
      <c r="B188" s="14" t="s">
        <v>44</v>
      </c>
      <c r="C188" s="30"/>
      <c r="D188" s="31"/>
      <c r="E188" s="16">
        <f t="shared" si="50"/>
        <v>214.79999999999998</v>
      </c>
      <c r="F188" s="16">
        <f t="shared" si="50"/>
        <v>233.1</v>
      </c>
      <c r="G188" s="16">
        <f t="shared" si="50"/>
        <v>240.79999999999998</v>
      </c>
    </row>
    <row r="189" spans="1:7" s="2" customFormat="1">
      <c r="A189" s="45" t="s">
        <v>29</v>
      </c>
      <c r="B189" s="14" t="s">
        <v>45</v>
      </c>
      <c r="C189" s="30"/>
      <c r="D189" s="31"/>
      <c r="E189" s="16">
        <f t="shared" si="50"/>
        <v>214.79999999999998</v>
      </c>
      <c r="F189" s="16">
        <f t="shared" si="50"/>
        <v>233.1</v>
      </c>
      <c r="G189" s="16">
        <f t="shared" si="50"/>
        <v>240.79999999999998</v>
      </c>
    </row>
    <row r="190" spans="1:7" s="2" customFormat="1">
      <c r="A190" s="45" t="s">
        <v>29</v>
      </c>
      <c r="B190" s="14" t="s">
        <v>46</v>
      </c>
      <c r="C190" s="30">
        <v>100</v>
      </c>
      <c r="D190" s="31"/>
      <c r="E190" s="16">
        <f t="shared" si="50"/>
        <v>214.79999999999998</v>
      </c>
      <c r="F190" s="16">
        <f t="shared" si="50"/>
        <v>233.1</v>
      </c>
      <c r="G190" s="16">
        <f t="shared" si="50"/>
        <v>240.79999999999998</v>
      </c>
    </row>
    <row r="191" spans="1:7" s="2" customFormat="1" ht="48">
      <c r="A191" s="98" t="s">
        <v>228</v>
      </c>
      <c r="B191" s="14" t="s">
        <v>50</v>
      </c>
      <c r="C191" s="97"/>
      <c r="D191" s="93"/>
      <c r="E191" s="94">
        <f>E192+E194+E196</f>
        <v>214.79999999999998</v>
      </c>
      <c r="F191" s="94">
        <f t="shared" ref="F191:G191" si="51">F192+F194+F196</f>
        <v>233.1</v>
      </c>
      <c r="G191" s="94">
        <f t="shared" si="51"/>
        <v>240.79999999999998</v>
      </c>
    </row>
    <row r="192" spans="1:7" s="2" customFormat="1" ht="24.6" customHeight="1">
      <c r="A192" s="62" t="s">
        <v>175</v>
      </c>
      <c r="B192" s="14" t="s">
        <v>50</v>
      </c>
      <c r="C192" s="30"/>
      <c r="D192" s="31"/>
      <c r="E192" s="16">
        <f t="shared" si="50"/>
        <v>153.52000000000001</v>
      </c>
      <c r="F192" s="16">
        <f t="shared" si="50"/>
        <v>166.57</v>
      </c>
      <c r="G192" s="16">
        <f t="shared" si="50"/>
        <v>184.95</v>
      </c>
    </row>
    <row r="193" spans="1:7" s="2" customFormat="1" ht="24" customHeight="1">
      <c r="A193" s="96" t="s">
        <v>175</v>
      </c>
      <c r="B193" s="29" t="s">
        <v>50</v>
      </c>
      <c r="C193" s="29">
        <v>100</v>
      </c>
      <c r="D193" s="33" t="s">
        <v>51</v>
      </c>
      <c r="E193" s="48">
        <v>153.52000000000001</v>
      </c>
      <c r="F193" s="48">
        <v>166.57</v>
      </c>
      <c r="G193" s="48">
        <v>184.95</v>
      </c>
    </row>
    <row r="194" spans="1:7" s="2" customFormat="1" ht="49.8" customHeight="1">
      <c r="A194" s="55" t="s">
        <v>174</v>
      </c>
      <c r="B194" s="14" t="s">
        <v>50</v>
      </c>
      <c r="C194" s="14"/>
      <c r="D194" s="15"/>
      <c r="E194" s="16">
        <f t="shared" si="50"/>
        <v>46.36</v>
      </c>
      <c r="F194" s="16">
        <f t="shared" si="50"/>
        <v>50.61</v>
      </c>
      <c r="G194" s="16">
        <f t="shared" si="50"/>
        <v>55.85</v>
      </c>
    </row>
    <row r="195" spans="1:7" s="2" customFormat="1" ht="47.4" customHeight="1">
      <c r="A195" s="64" t="s">
        <v>174</v>
      </c>
      <c r="B195" s="29" t="s">
        <v>50</v>
      </c>
      <c r="C195" s="29">
        <v>100</v>
      </c>
      <c r="D195" s="33" t="s">
        <v>51</v>
      </c>
      <c r="E195" s="21">
        <v>46.36</v>
      </c>
      <c r="F195" s="21">
        <v>50.61</v>
      </c>
      <c r="G195" s="21">
        <v>55.85</v>
      </c>
    </row>
    <row r="196" spans="1:7" s="2" customFormat="1" ht="15" customHeight="1">
      <c r="A196" s="68" t="s">
        <v>177</v>
      </c>
      <c r="B196" s="14" t="s">
        <v>50</v>
      </c>
      <c r="C196" s="29"/>
      <c r="D196" s="33"/>
      <c r="E196" s="16">
        <f t="shared" si="50"/>
        <v>14.92</v>
      </c>
      <c r="F196" s="16">
        <f t="shared" si="50"/>
        <v>15.92</v>
      </c>
      <c r="G196" s="16">
        <f t="shared" si="50"/>
        <v>0</v>
      </c>
    </row>
    <row r="197" spans="1:7" s="2" customFormat="1" ht="15" customHeight="1">
      <c r="A197" s="69" t="s">
        <v>177</v>
      </c>
      <c r="B197" s="29" t="s">
        <v>50</v>
      </c>
      <c r="C197" s="29">
        <v>200</v>
      </c>
      <c r="D197" s="33" t="s">
        <v>51</v>
      </c>
      <c r="E197" s="21">
        <v>14.92</v>
      </c>
      <c r="F197" s="21">
        <v>15.92</v>
      </c>
      <c r="G197" s="21">
        <v>0</v>
      </c>
    </row>
    <row r="198" spans="1:7" s="2" customFormat="1" ht="23.4" customHeight="1">
      <c r="A198" s="68" t="s">
        <v>43</v>
      </c>
      <c r="B198" s="14" t="s">
        <v>44</v>
      </c>
      <c r="C198" s="14"/>
      <c r="D198" s="15" t="s">
        <v>14</v>
      </c>
      <c r="E198" s="16">
        <f t="shared" ref="E198:G201" si="52">SUM(E199)</f>
        <v>321.76</v>
      </c>
      <c r="F198" s="16">
        <f t="shared" si="52"/>
        <v>0</v>
      </c>
      <c r="G198" s="16">
        <f t="shared" si="52"/>
        <v>0</v>
      </c>
    </row>
    <row r="199" spans="1:7" s="2" customFormat="1" ht="15" customHeight="1">
      <c r="A199" s="68" t="s">
        <v>29</v>
      </c>
      <c r="B199" s="14" t="s">
        <v>45</v>
      </c>
      <c r="C199" s="14"/>
      <c r="D199" s="15"/>
      <c r="E199" s="16">
        <f t="shared" si="52"/>
        <v>321.76</v>
      </c>
      <c r="F199" s="16">
        <f t="shared" si="52"/>
        <v>0</v>
      </c>
      <c r="G199" s="16">
        <f t="shared" si="52"/>
        <v>0</v>
      </c>
    </row>
    <row r="200" spans="1:7" s="2" customFormat="1" ht="15" customHeight="1">
      <c r="A200" s="68" t="s">
        <v>29</v>
      </c>
      <c r="B200" s="14" t="s">
        <v>199</v>
      </c>
      <c r="C200" s="14"/>
      <c r="D200" s="15"/>
      <c r="E200" s="16">
        <f t="shared" si="52"/>
        <v>321.76</v>
      </c>
      <c r="F200" s="16">
        <f t="shared" si="52"/>
        <v>0</v>
      </c>
      <c r="G200" s="16">
        <f t="shared" si="52"/>
        <v>0</v>
      </c>
    </row>
    <row r="201" spans="1:7" s="2" customFormat="1" ht="34.799999999999997" customHeight="1">
      <c r="A201" s="68" t="s">
        <v>198</v>
      </c>
      <c r="B201" s="14" t="s">
        <v>197</v>
      </c>
      <c r="C201" s="14"/>
      <c r="D201" s="15"/>
      <c r="E201" s="16">
        <f t="shared" si="52"/>
        <v>321.76</v>
      </c>
      <c r="F201" s="16">
        <f t="shared" si="52"/>
        <v>0</v>
      </c>
      <c r="G201" s="16">
        <f t="shared" si="52"/>
        <v>0</v>
      </c>
    </row>
    <row r="202" spans="1:7" s="2" customFormat="1" ht="15" customHeight="1">
      <c r="A202" s="68" t="s">
        <v>177</v>
      </c>
      <c r="B202" s="14" t="s">
        <v>197</v>
      </c>
      <c r="C202" s="14"/>
      <c r="D202" s="15"/>
      <c r="E202" s="16">
        <f t="shared" ref="E202:G202" si="53">SUM(E203)</f>
        <v>321.76</v>
      </c>
      <c r="F202" s="16">
        <f t="shared" si="53"/>
        <v>0</v>
      </c>
      <c r="G202" s="16">
        <f t="shared" si="53"/>
        <v>0</v>
      </c>
    </row>
    <row r="203" spans="1:7" s="2" customFormat="1" ht="15" customHeight="1">
      <c r="A203" s="69" t="s">
        <v>177</v>
      </c>
      <c r="B203" s="29" t="s">
        <v>197</v>
      </c>
      <c r="C203" s="29">
        <v>200</v>
      </c>
      <c r="D203" s="33" t="s">
        <v>14</v>
      </c>
      <c r="E203" s="21">
        <v>321.76</v>
      </c>
      <c r="F203" s="21">
        <v>0</v>
      </c>
      <c r="G203" s="21">
        <v>0</v>
      </c>
    </row>
    <row r="204" spans="1:7" s="1" customFormat="1" ht="24">
      <c r="A204" s="55" t="s">
        <v>43</v>
      </c>
      <c r="B204" s="14" t="s">
        <v>44</v>
      </c>
      <c r="C204" s="17"/>
      <c r="D204" s="15" t="s">
        <v>12</v>
      </c>
      <c r="E204" s="16">
        <f t="shared" ref="E204:G208" si="54">SUM(E205)</f>
        <v>766.5</v>
      </c>
      <c r="F204" s="16">
        <f t="shared" si="54"/>
        <v>159</v>
      </c>
      <c r="G204" s="16">
        <f t="shared" si="54"/>
        <v>0</v>
      </c>
    </row>
    <row r="205" spans="1:7" s="1" customFormat="1">
      <c r="A205" s="68" t="s">
        <v>29</v>
      </c>
      <c r="B205" s="17" t="s">
        <v>227</v>
      </c>
      <c r="C205" s="17"/>
      <c r="D205" s="18"/>
      <c r="E205" s="16">
        <f t="shared" si="54"/>
        <v>766.5</v>
      </c>
      <c r="F205" s="16">
        <f t="shared" si="54"/>
        <v>159</v>
      </c>
      <c r="G205" s="16">
        <f t="shared" si="54"/>
        <v>0</v>
      </c>
    </row>
    <row r="206" spans="1:7" s="1" customFormat="1" ht="12" customHeight="1">
      <c r="A206" s="68" t="s">
        <v>29</v>
      </c>
      <c r="B206" s="17" t="s">
        <v>46</v>
      </c>
      <c r="C206" s="17"/>
      <c r="D206" s="18"/>
      <c r="E206" s="16">
        <f t="shared" si="54"/>
        <v>766.5</v>
      </c>
      <c r="F206" s="16">
        <f t="shared" si="54"/>
        <v>159</v>
      </c>
      <c r="G206" s="16">
        <f t="shared" si="54"/>
        <v>0</v>
      </c>
    </row>
    <row r="207" spans="1:7" s="1" customFormat="1" ht="24.6" customHeight="1">
      <c r="A207" s="55" t="s">
        <v>54</v>
      </c>
      <c r="B207" s="17" t="s">
        <v>55</v>
      </c>
      <c r="C207" s="17"/>
      <c r="D207" s="18"/>
      <c r="E207" s="16">
        <f t="shared" si="54"/>
        <v>766.5</v>
      </c>
      <c r="F207" s="16">
        <f t="shared" si="54"/>
        <v>159</v>
      </c>
      <c r="G207" s="16">
        <f t="shared" si="54"/>
        <v>0</v>
      </c>
    </row>
    <row r="208" spans="1:7" s="1" customFormat="1">
      <c r="A208" s="68" t="s">
        <v>177</v>
      </c>
      <c r="B208" s="14" t="s">
        <v>55</v>
      </c>
      <c r="C208" s="40"/>
      <c r="D208" s="42"/>
      <c r="E208" s="16">
        <f t="shared" si="54"/>
        <v>766.5</v>
      </c>
      <c r="F208" s="16">
        <f t="shared" si="54"/>
        <v>159</v>
      </c>
      <c r="G208" s="16">
        <f t="shared" si="54"/>
        <v>0</v>
      </c>
    </row>
    <row r="209" spans="1:7">
      <c r="A209" s="69" t="s">
        <v>177</v>
      </c>
      <c r="B209" s="29" t="s">
        <v>55</v>
      </c>
      <c r="C209" s="38">
        <v>200</v>
      </c>
      <c r="D209" s="39" t="s">
        <v>12</v>
      </c>
      <c r="E209" s="21">
        <v>766.5</v>
      </c>
      <c r="F209" s="21">
        <v>159</v>
      </c>
      <c r="G209" s="21">
        <v>0</v>
      </c>
    </row>
    <row r="210" spans="1:7" ht="13.2" customHeight="1">
      <c r="A210" s="45" t="s">
        <v>109</v>
      </c>
      <c r="B210" s="14"/>
      <c r="C210" s="38"/>
      <c r="D210" s="15" t="s">
        <v>114</v>
      </c>
      <c r="E210" s="95">
        <f>E213+E219+E225</f>
        <v>1981.58</v>
      </c>
      <c r="F210" s="95">
        <f t="shared" ref="F210:G210" si="55">F213+F219+F225</f>
        <v>154.29999999999998</v>
      </c>
      <c r="G210" s="95">
        <f t="shared" si="55"/>
        <v>123.8</v>
      </c>
    </row>
    <row r="211" spans="1:7" s="2" customFormat="1">
      <c r="A211" s="13" t="s">
        <v>88</v>
      </c>
      <c r="B211" s="14"/>
      <c r="C211" s="14"/>
      <c r="D211" s="15" t="s">
        <v>24</v>
      </c>
      <c r="E211" s="16">
        <f t="shared" ref="E211:G217" si="56">SUM(E212)</f>
        <v>45</v>
      </c>
      <c r="F211" s="16">
        <f t="shared" si="56"/>
        <v>90</v>
      </c>
      <c r="G211" s="16">
        <f t="shared" si="56"/>
        <v>46.5</v>
      </c>
    </row>
    <row r="212" spans="1:7" s="2" customFormat="1">
      <c r="A212" s="13" t="s">
        <v>88</v>
      </c>
      <c r="B212" s="14" t="s">
        <v>187</v>
      </c>
      <c r="C212" s="14"/>
      <c r="D212" s="15" t="s">
        <v>24</v>
      </c>
      <c r="E212" s="16">
        <f t="shared" si="56"/>
        <v>45</v>
      </c>
      <c r="F212" s="16">
        <f t="shared" si="56"/>
        <v>90</v>
      </c>
      <c r="G212" s="16">
        <f t="shared" si="56"/>
        <v>46.5</v>
      </c>
    </row>
    <row r="213" spans="1:7" s="2" customFormat="1" ht="24" customHeight="1">
      <c r="A213" s="62" t="s">
        <v>43</v>
      </c>
      <c r="B213" s="14" t="s">
        <v>44</v>
      </c>
      <c r="C213" s="30"/>
      <c r="D213" s="31"/>
      <c r="E213" s="16">
        <f t="shared" si="56"/>
        <v>45</v>
      </c>
      <c r="F213" s="16">
        <f t="shared" si="56"/>
        <v>90</v>
      </c>
      <c r="G213" s="16">
        <f t="shared" si="56"/>
        <v>46.5</v>
      </c>
    </row>
    <row r="214" spans="1:7" s="2" customFormat="1">
      <c r="A214" s="45" t="s">
        <v>29</v>
      </c>
      <c r="B214" s="14" t="s">
        <v>45</v>
      </c>
      <c r="C214" s="30"/>
      <c r="D214" s="31"/>
      <c r="E214" s="16">
        <f t="shared" si="56"/>
        <v>45</v>
      </c>
      <c r="F214" s="16">
        <f t="shared" si="56"/>
        <v>90</v>
      </c>
      <c r="G214" s="16">
        <f t="shared" si="56"/>
        <v>46.5</v>
      </c>
    </row>
    <row r="215" spans="1:7" s="2" customFormat="1">
      <c r="A215" s="45" t="s">
        <v>29</v>
      </c>
      <c r="B215" s="14" t="s">
        <v>46</v>
      </c>
      <c r="C215" s="30"/>
      <c r="D215" s="31"/>
      <c r="E215" s="16">
        <f t="shared" si="56"/>
        <v>45</v>
      </c>
      <c r="F215" s="16">
        <f t="shared" si="56"/>
        <v>90</v>
      </c>
      <c r="G215" s="16">
        <f t="shared" si="56"/>
        <v>46.5</v>
      </c>
    </row>
    <row r="216" spans="1:7" s="2" customFormat="1" ht="37.799999999999997" customHeight="1">
      <c r="A216" s="62" t="s">
        <v>87</v>
      </c>
      <c r="B216" s="14" t="s">
        <v>56</v>
      </c>
      <c r="C216" s="30"/>
      <c r="D216" s="31"/>
      <c r="E216" s="16">
        <f t="shared" si="56"/>
        <v>45</v>
      </c>
      <c r="F216" s="16">
        <f t="shared" si="56"/>
        <v>90</v>
      </c>
      <c r="G216" s="16">
        <f t="shared" si="56"/>
        <v>46.5</v>
      </c>
    </row>
    <row r="217" spans="1:7">
      <c r="A217" s="68" t="s">
        <v>177</v>
      </c>
      <c r="B217" s="14" t="s">
        <v>56</v>
      </c>
      <c r="C217" s="19"/>
      <c r="D217" s="20"/>
      <c r="E217" s="16">
        <f t="shared" si="56"/>
        <v>45</v>
      </c>
      <c r="F217" s="16">
        <f t="shared" si="56"/>
        <v>90</v>
      </c>
      <c r="G217" s="16">
        <f t="shared" si="56"/>
        <v>46.5</v>
      </c>
    </row>
    <row r="218" spans="1:7" s="1" customFormat="1">
      <c r="A218" s="69" t="s">
        <v>177</v>
      </c>
      <c r="B218" s="19" t="s">
        <v>56</v>
      </c>
      <c r="C218" s="19">
        <v>200</v>
      </c>
      <c r="D218" s="20" t="s">
        <v>24</v>
      </c>
      <c r="E218" s="21">
        <v>45</v>
      </c>
      <c r="F218" s="21">
        <v>90</v>
      </c>
      <c r="G218" s="21">
        <v>46.5</v>
      </c>
    </row>
    <row r="219" spans="1:7">
      <c r="A219" s="45" t="s">
        <v>29</v>
      </c>
      <c r="B219" s="14" t="s">
        <v>44</v>
      </c>
      <c r="C219" s="19"/>
      <c r="D219" s="18" t="s">
        <v>53</v>
      </c>
      <c r="E219" s="16">
        <f t="shared" ref="E219:G222" si="57">SUM(E220)</f>
        <v>14.35</v>
      </c>
      <c r="F219" s="16">
        <f t="shared" si="57"/>
        <v>54.1</v>
      </c>
      <c r="G219" s="16">
        <f t="shared" si="57"/>
        <v>55.1</v>
      </c>
    </row>
    <row r="220" spans="1:7">
      <c r="A220" s="45" t="s">
        <v>29</v>
      </c>
      <c r="B220" s="14" t="s">
        <v>45</v>
      </c>
      <c r="C220" s="19"/>
      <c r="D220" s="20"/>
      <c r="E220" s="16">
        <f t="shared" si="57"/>
        <v>14.35</v>
      </c>
      <c r="F220" s="16">
        <f t="shared" si="57"/>
        <v>54.1</v>
      </c>
      <c r="G220" s="16">
        <f t="shared" si="57"/>
        <v>55.1</v>
      </c>
    </row>
    <row r="221" spans="1:7">
      <c r="A221" s="45" t="s">
        <v>29</v>
      </c>
      <c r="B221" s="14" t="s">
        <v>46</v>
      </c>
      <c r="C221" s="19"/>
      <c r="D221" s="20"/>
      <c r="E221" s="16">
        <f t="shared" si="57"/>
        <v>14.35</v>
      </c>
      <c r="F221" s="16">
        <f t="shared" si="57"/>
        <v>54.1</v>
      </c>
      <c r="G221" s="16">
        <f t="shared" si="57"/>
        <v>55.1</v>
      </c>
    </row>
    <row r="222" spans="1:7" s="1" customFormat="1" ht="12" customHeight="1">
      <c r="A222" s="13" t="s">
        <v>188</v>
      </c>
      <c r="B222" s="17" t="s">
        <v>189</v>
      </c>
      <c r="C222" s="17"/>
      <c r="D222" s="18"/>
      <c r="E222" s="16">
        <f t="shared" si="57"/>
        <v>14.35</v>
      </c>
      <c r="F222" s="16">
        <f t="shared" si="57"/>
        <v>54.1</v>
      </c>
      <c r="G222" s="16">
        <f t="shared" si="57"/>
        <v>55.1</v>
      </c>
    </row>
    <row r="223" spans="1:7" s="1" customFormat="1">
      <c r="A223" s="68" t="s">
        <v>177</v>
      </c>
      <c r="B223" s="17" t="s">
        <v>189</v>
      </c>
      <c r="C223" s="17"/>
      <c r="D223" s="18"/>
      <c r="E223" s="16">
        <f t="shared" ref="E223:G223" si="58">SUM(E224)</f>
        <v>14.35</v>
      </c>
      <c r="F223" s="16">
        <f t="shared" si="58"/>
        <v>54.1</v>
      </c>
      <c r="G223" s="16">
        <f t="shared" si="58"/>
        <v>55.1</v>
      </c>
    </row>
    <row r="224" spans="1:7" s="1" customFormat="1">
      <c r="A224" s="69" t="s">
        <v>177</v>
      </c>
      <c r="B224" s="19" t="s">
        <v>189</v>
      </c>
      <c r="C224" s="19">
        <v>200</v>
      </c>
      <c r="D224" s="20" t="s">
        <v>53</v>
      </c>
      <c r="E224" s="21">
        <v>14.35</v>
      </c>
      <c r="F224" s="21">
        <v>54.1</v>
      </c>
      <c r="G224" s="21">
        <v>55.1</v>
      </c>
    </row>
    <row r="225" spans="1:7" s="2" customFormat="1" ht="13.2" customHeight="1">
      <c r="A225" s="68" t="s">
        <v>193</v>
      </c>
      <c r="B225" s="14" t="s">
        <v>44</v>
      </c>
      <c r="C225" s="14"/>
      <c r="D225" s="15" t="s">
        <v>11</v>
      </c>
      <c r="E225" s="16">
        <f t="shared" ref="E225:G227" si="59">SUM(E226)</f>
        <v>1922.23</v>
      </c>
      <c r="F225" s="16">
        <f t="shared" si="59"/>
        <v>10.199999999999999</v>
      </c>
      <c r="G225" s="16">
        <f t="shared" si="59"/>
        <v>22.2</v>
      </c>
    </row>
    <row r="226" spans="1:7" s="1" customFormat="1">
      <c r="A226" s="45" t="s">
        <v>29</v>
      </c>
      <c r="B226" s="14" t="s">
        <v>45</v>
      </c>
      <c r="C226" s="17"/>
      <c r="D226" s="18"/>
      <c r="E226" s="16">
        <f t="shared" si="59"/>
        <v>1922.23</v>
      </c>
      <c r="F226" s="16">
        <f t="shared" si="59"/>
        <v>10.199999999999999</v>
      </c>
      <c r="G226" s="16">
        <f t="shared" si="59"/>
        <v>22.2</v>
      </c>
    </row>
    <row r="227" spans="1:7" s="1" customFormat="1">
      <c r="A227" s="45" t="s">
        <v>29</v>
      </c>
      <c r="B227" s="17" t="s">
        <v>46</v>
      </c>
      <c r="C227" s="17"/>
      <c r="D227" s="18"/>
      <c r="E227" s="16">
        <f t="shared" si="59"/>
        <v>1922.23</v>
      </c>
      <c r="F227" s="16">
        <f t="shared" si="59"/>
        <v>10.199999999999999</v>
      </c>
      <c r="G227" s="16">
        <f t="shared" si="59"/>
        <v>22.2</v>
      </c>
    </row>
    <row r="228" spans="1:7" ht="13.8" customHeight="1">
      <c r="A228" s="64" t="s">
        <v>192</v>
      </c>
      <c r="B228" s="19" t="s">
        <v>57</v>
      </c>
      <c r="C228" s="19">
        <v>200</v>
      </c>
      <c r="D228" s="20" t="s">
        <v>11</v>
      </c>
      <c r="E228" s="22">
        <f>E229+E238</f>
        <v>1922.23</v>
      </c>
      <c r="F228" s="22">
        <f t="shared" ref="F228:G228" si="60">F229+F238</f>
        <v>10.199999999999999</v>
      </c>
      <c r="G228" s="22">
        <f t="shared" si="60"/>
        <v>22.2</v>
      </c>
    </row>
    <row r="229" spans="1:7" ht="24">
      <c r="A229" s="107" t="s">
        <v>226</v>
      </c>
      <c r="B229" s="14" t="s">
        <v>57</v>
      </c>
      <c r="C229" s="19"/>
      <c r="D229" s="20"/>
      <c r="E229" s="27">
        <f>E230+E232+E234+E236</f>
        <v>1579.76</v>
      </c>
      <c r="F229" s="27">
        <f t="shared" ref="F229:G229" si="61">F230+F232+F234+F236</f>
        <v>10.199999999999999</v>
      </c>
      <c r="G229" s="27">
        <f t="shared" si="61"/>
        <v>22.2</v>
      </c>
    </row>
    <row r="230" spans="1:7">
      <c r="A230" s="68" t="s">
        <v>177</v>
      </c>
      <c r="B230" s="14" t="s">
        <v>57</v>
      </c>
      <c r="C230" s="19"/>
      <c r="D230" s="20"/>
      <c r="E230" s="27">
        <f t="shared" ref="E230:G236" si="62">SUM(E231)</f>
        <v>869.76</v>
      </c>
      <c r="F230" s="27">
        <f t="shared" si="62"/>
        <v>0</v>
      </c>
      <c r="G230" s="27">
        <f t="shared" si="62"/>
        <v>12</v>
      </c>
    </row>
    <row r="231" spans="1:7">
      <c r="A231" s="69" t="s">
        <v>177</v>
      </c>
      <c r="B231" s="19" t="s">
        <v>57</v>
      </c>
      <c r="C231" s="19">
        <v>200</v>
      </c>
      <c r="D231" s="20" t="s">
        <v>11</v>
      </c>
      <c r="E231" s="21">
        <v>869.76</v>
      </c>
      <c r="F231" s="22">
        <v>0</v>
      </c>
      <c r="G231" s="22">
        <v>12</v>
      </c>
    </row>
    <row r="232" spans="1:7" s="1" customFormat="1">
      <c r="A232" s="13" t="s">
        <v>176</v>
      </c>
      <c r="B232" s="17" t="s">
        <v>57</v>
      </c>
      <c r="C232" s="17"/>
      <c r="D232" s="18"/>
      <c r="E232" s="27">
        <f t="shared" si="62"/>
        <v>700</v>
      </c>
      <c r="F232" s="27">
        <f t="shared" si="62"/>
        <v>0</v>
      </c>
      <c r="G232" s="27">
        <f t="shared" si="62"/>
        <v>0</v>
      </c>
    </row>
    <row r="233" spans="1:7">
      <c r="A233" s="41" t="s">
        <v>176</v>
      </c>
      <c r="B233" s="19" t="s">
        <v>57</v>
      </c>
      <c r="C233" s="19">
        <v>200</v>
      </c>
      <c r="D233" s="20" t="s">
        <v>11</v>
      </c>
      <c r="E233" s="22">
        <v>700</v>
      </c>
      <c r="F233" s="22">
        <v>0</v>
      </c>
      <c r="G233" s="22">
        <v>0</v>
      </c>
    </row>
    <row r="234" spans="1:7" s="1" customFormat="1">
      <c r="A234" s="13" t="s">
        <v>191</v>
      </c>
      <c r="B234" s="17" t="s">
        <v>57</v>
      </c>
      <c r="C234" s="17"/>
      <c r="D234" s="18"/>
      <c r="E234" s="27">
        <f t="shared" si="62"/>
        <v>0</v>
      </c>
      <c r="F234" s="27">
        <f t="shared" si="62"/>
        <v>4</v>
      </c>
      <c r="G234" s="27">
        <f t="shared" si="62"/>
        <v>4</v>
      </c>
    </row>
    <row r="235" spans="1:7">
      <c r="A235" s="41" t="s">
        <v>191</v>
      </c>
      <c r="B235" s="19" t="s">
        <v>57</v>
      </c>
      <c r="C235" s="19">
        <v>800</v>
      </c>
      <c r="D235" s="20" t="s">
        <v>11</v>
      </c>
      <c r="E235" s="22">
        <v>0</v>
      </c>
      <c r="F235" s="22">
        <v>4</v>
      </c>
      <c r="G235" s="22">
        <v>4</v>
      </c>
    </row>
    <row r="236" spans="1:7" s="1" customFormat="1">
      <c r="A236" s="13" t="s">
        <v>190</v>
      </c>
      <c r="B236" s="17" t="s">
        <v>57</v>
      </c>
      <c r="C236" s="17"/>
      <c r="D236" s="18"/>
      <c r="E236" s="27">
        <f t="shared" si="62"/>
        <v>10</v>
      </c>
      <c r="F236" s="27">
        <f t="shared" si="62"/>
        <v>6.2</v>
      </c>
      <c r="G236" s="27">
        <f t="shared" ref="G236" si="63">SUM(G237)</f>
        <v>6.2</v>
      </c>
    </row>
    <row r="237" spans="1:7">
      <c r="A237" s="41" t="s">
        <v>190</v>
      </c>
      <c r="B237" s="19" t="s">
        <v>57</v>
      </c>
      <c r="C237" s="19">
        <v>800</v>
      </c>
      <c r="D237" s="20" t="s">
        <v>11</v>
      </c>
      <c r="E237" s="23">
        <v>10</v>
      </c>
      <c r="F237" s="23">
        <v>6.2</v>
      </c>
      <c r="G237" s="23">
        <v>6.2</v>
      </c>
    </row>
    <row r="238" spans="1:7" s="2" customFormat="1" ht="24.6" customHeight="1">
      <c r="A238" s="55" t="s">
        <v>185</v>
      </c>
      <c r="B238" s="14" t="s">
        <v>186</v>
      </c>
      <c r="C238" s="14"/>
      <c r="D238" s="15"/>
      <c r="E238" s="16">
        <f t="shared" ref="E238:G239" si="64">SUM(E239)</f>
        <v>342.47</v>
      </c>
      <c r="F238" s="16">
        <f t="shared" si="64"/>
        <v>0</v>
      </c>
      <c r="G238" s="16">
        <f t="shared" si="64"/>
        <v>0</v>
      </c>
    </row>
    <row r="239" spans="1:7" s="1" customFormat="1">
      <c r="A239" s="13" t="s">
        <v>176</v>
      </c>
      <c r="B239" s="17" t="s">
        <v>186</v>
      </c>
      <c r="C239" s="17"/>
      <c r="D239" s="18"/>
      <c r="E239" s="27">
        <f t="shared" si="64"/>
        <v>342.47</v>
      </c>
      <c r="F239" s="27">
        <f t="shared" si="64"/>
        <v>0</v>
      </c>
      <c r="G239" s="27">
        <f t="shared" si="64"/>
        <v>0</v>
      </c>
    </row>
    <row r="240" spans="1:7">
      <c r="A240" s="41" t="s">
        <v>176</v>
      </c>
      <c r="B240" s="19" t="s">
        <v>186</v>
      </c>
      <c r="C240" s="19">
        <v>200</v>
      </c>
      <c r="D240" s="20" t="s">
        <v>11</v>
      </c>
      <c r="E240" s="23">
        <v>342.47</v>
      </c>
      <c r="F240" s="23">
        <v>0</v>
      </c>
      <c r="G240" s="23">
        <v>0</v>
      </c>
    </row>
    <row r="241" spans="1:7" s="3" customFormat="1">
      <c r="A241" s="45" t="s">
        <v>110</v>
      </c>
      <c r="B241" s="29"/>
      <c r="C241" s="29"/>
      <c r="D241" s="33"/>
      <c r="E241" s="37">
        <f>E242+E249</f>
        <v>4492.7</v>
      </c>
      <c r="F241" s="37">
        <f t="shared" ref="F241:G241" si="65">F242+F249</f>
        <v>1848.5</v>
      </c>
      <c r="G241" s="37">
        <f t="shared" si="65"/>
        <v>1649.4</v>
      </c>
    </row>
    <row r="242" spans="1:7" s="3" customFormat="1">
      <c r="A242" s="13" t="s">
        <v>59</v>
      </c>
      <c r="B242" s="14"/>
      <c r="C242" s="34"/>
      <c r="D242" s="31">
        <v>1000</v>
      </c>
      <c r="E242" s="16">
        <f t="shared" ref="E242:G246" si="66">SUM(E243)</f>
        <v>1492.7</v>
      </c>
      <c r="F242" s="16">
        <f t="shared" si="66"/>
        <v>948.5</v>
      </c>
      <c r="G242" s="16">
        <f t="shared" si="66"/>
        <v>949.4</v>
      </c>
    </row>
    <row r="243" spans="1:7" s="2" customFormat="1">
      <c r="A243" s="13" t="s">
        <v>59</v>
      </c>
      <c r="B243" s="14" t="s">
        <v>187</v>
      </c>
      <c r="C243" s="14"/>
      <c r="D243" s="18">
        <v>1001</v>
      </c>
      <c r="E243" s="27">
        <f t="shared" si="66"/>
        <v>1492.7</v>
      </c>
      <c r="F243" s="27">
        <f t="shared" si="66"/>
        <v>948.5</v>
      </c>
      <c r="G243" s="27">
        <f t="shared" si="66"/>
        <v>949.4</v>
      </c>
    </row>
    <row r="244" spans="1:7" s="2" customFormat="1" ht="24">
      <c r="A244" s="91" t="s">
        <v>43</v>
      </c>
      <c r="B244" s="14" t="s">
        <v>44</v>
      </c>
      <c r="C244" s="14"/>
      <c r="D244" s="18"/>
      <c r="E244" s="27">
        <f t="shared" si="66"/>
        <v>1492.7</v>
      </c>
      <c r="F244" s="27">
        <f t="shared" si="66"/>
        <v>948.5</v>
      </c>
      <c r="G244" s="27">
        <f t="shared" si="66"/>
        <v>949.4</v>
      </c>
    </row>
    <row r="245" spans="1:7" s="1" customFormat="1">
      <c r="A245" s="13" t="s">
        <v>29</v>
      </c>
      <c r="B245" s="17" t="s">
        <v>45</v>
      </c>
      <c r="C245" s="17"/>
      <c r="D245" s="18"/>
      <c r="E245" s="27">
        <f t="shared" si="66"/>
        <v>1492.7</v>
      </c>
      <c r="F245" s="27">
        <f t="shared" si="66"/>
        <v>948.5</v>
      </c>
      <c r="G245" s="27">
        <f t="shared" si="66"/>
        <v>949.4</v>
      </c>
    </row>
    <row r="246" spans="1:7" s="1" customFormat="1">
      <c r="A246" s="13" t="s">
        <v>29</v>
      </c>
      <c r="B246" s="17" t="s">
        <v>46</v>
      </c>
      <c r="C246" s="17"/>
      <c r="D246" s="18"/>
      <c r="E246" s="27">
        <f t="shared" si="66"/>
        <v>1492.7</v>
      </c>
      <c r="F246" s="27">
        <f t="shared" si="66"/>
        <v>948.5</v>
      </c>
      <c r="G246" s="27">
        <f t="shared" si="66"/>
        <v>949.4</v>
      </c>
    </row>
    <row r="247" spans="1:7" s="1" customFormat="1" ht="24.6" customHeight="1">
      <c r="A247" s="13" t="s">
        <v>194</v>
      </c>
      <c r="B247" s="17" t="s">
        <v>58</v>
      </c>
      <c r="C247" s="17"/>
      <c r="D247" s="18"/>
      <c r="E247" s="27">
        <f t="shared" ref="E247:G247" si="67">SUM(E248)</f>
        <v>1492.7</v>
      </c>
      <c r="F247" s="27">
        <f t="shared" si="67"/>
        <v>948.5</v>
      </c>
      <c r="G247" s="27">
        <f t="shared" si="67"/>
        <v>949.4</v>
      </c>
    </row>
    <row r="248" spans="1:7">
      <c r="A248" s="41" t="s">
        <v>194</v>
      </c>
      <c r="B248" s="19" t="s">
        <v>58</v>
      </c>
      <c r="C248" s="19">
        <v>300</v>
      </c>
      <c r="D248" s="20" t="s">
        <v>195</v>
      </c>
      <c r="E248" s="22">
        <v>1492.7</v>
      </c>
      <c r="F248" s="23">
        <v>948.5</v>
      </c>
      <c r="G248" s="23">
        <v>949.4</v>
      </c>
    </row>
    <row r="249" spans="1:7">
      <c r="A249" s="13" t="s">
        <v>112</v>
      </c>
      <c r="B249" s="17"/>
      <c r="C249" s="19"/>
      <c r="D249" s="18">
        <v>1100</v>
      </c>
      <c r="E249" s="16">
        <f t="shared" ref="E249:G251" si="68">SUM(E251)</f>
        <v>3000</v>
      </c>
      <c r="F249" s="16">
        <f t="shared" si="68"/>
        <v>900</v>
      </c>
      <c r="G249" s="16">
        <f t="shared" si="68"/>
        <v>700</v>
      </c>
    </row>
    <row r="250" spans="1:7" s="1" customFormat="1">
      <c r="A250" s="13" t="s">
        <v>61</v>
      </c>
      <c r="B250" s="17"/>
      <c r="C250" s="17"/>
      <c r="D250" s="18">
        <v>1101</v>
      </c>
      <c r="E250" s="16">
        <f t="shared" si="68"/>
        <v>3000</v>
      </c>
      <c r="F250" s="16">
        <f t="shared" si="68"/>
        <v>900</v>
      </c>
      <c r="G250" s="16">
        <f t="shared" si="68"/>
        <v>700</v>
      </c>
    </row>
    <row r="251" spans="1:7" s="1" customFormat="1">
      <c r="A251" s="13" t="s">
        <v>61</v>
      </c>
      <c r="B251" s="17" t="s">
        <v>187</v>
      </c>
      <c r="C251" s="17"/>
      <c r="D251" s="18">
        <v>1101</v>
      </c>
      <c r="E251" s="16">
        <f t="shared" si="68"/>
        <v>3000</v>
      </c>
      <c r="F251" s="16">
        <f t="shared" si="68"/>
        <v>900</v>
      </c>
      <c r="G251" s="16">
        <f t="shared" si="68"/>
        <v>700</v>
      </c>
    </row>
    <row r="252" spans="1:7" s="65" customFormat="1" ht="23.4" customHeight="1">
      <c r="A252" s="91" t="s">
        <v>43</v>
      </c>
      <c r="B252" s="17" t="s">
        <v>44</v>
      </c>
      <c r="C252" s="75"/>
      <c r="D252" s="76"/>
      <c r="E252" s="66">
        <f t="shared" ref="E252:G253" si="69">SUM(E253)</f>
        <v>3000</v>
      </c>
      <c r="F252" s="66">
        <f t="shared" si="69"/>
        <v>900</v>
      </c>
      <c r="G252" s="66">
        <f t="shared" si="69"/>
        <v>700</v>
      </c>
    </row>
    <row r="253" spans="1:7" s="65" customFormat="1" ht="13.2" customHeight="1">
      <c r="A253" s="91" t="s">
        <v>29</v>
      </c>
      <c r="B253" s="75" t="s">
        <v>45</v>
      </c>
      <c r="C253" s="75"/>
      <c r="D253" s="76"/>
      <c r="E253" s="77">
        <f t="shared" si="69"/>
        <v>3000</v>
      </c>
      <c r="F253" s="77">
        <f t="shared" si="69"/>
        <v>900</v>
      </c>
      <c r="G253" s="77">
        <f t="shared" si="69"/>
        <v>700</v>
      </c>
    </row>
    <row r="254" spans="1:7" s="1" customFormat="1" ht="13.8" customHeight="1">
      <c r="A254" s="91" t="s">
        <v>29</v>
      </c>
      <c r="B254" s="17" t="s">
        <v>46</v>
      </c>
      <c r="C254" s="17"/>
      <c r="D254" s="18"/>
      <c r="E254" s="16">
        <f>E255+E258</f>
        <v>3000</v>
      </c>
      <c r="F254" s="16">
        <f t="shared" ref="F254:G254" si="70">F255+F258</f>
        <v>900</v>
      </c>
      <c r="G254" s="16">
        <f t="shared" si="70"/>
        <v>700</v>
      </c>
    </row>
    <row r="255" spans="1:7" s="1" customFormat="1" ht="34.799999999999997" customHeight="1">
      <c r="A255" s="55" t="s">
        <v>196</v>
      </c>
      <c r="B255" s="17" t="s">
        <v>60</v>
      </c>
      <c r="C255" s="28"/>
      <c r="D255" s="78"/>
      <c r="E255" s="16">
        <f t="shared" ref="E255:G256" si="71">SUM(E256)</f>
        <v>1000</v>
      </c>
      <c r="F255" s="16">
        <f t="shared" si="71"/>
        <v>900</v>
      </c>
      <c r="G255" s="16">
        <f t="shared" si="71"/>
        <v>700</v>
      </c>
    </row>
    <row r="256" spans="1:7" s="1" customFormat="1" ht="61.2" customHeight="1">
      <c r="A256" s="55" t="s">
        <v>144</v>
      </c>
      <c r="B256" s="17" t="s">
        <v>60</v>
      </c>
      <c r="C256" s="17"/>
      <c r="D256" s="18"/>
      <c r="E256" s="16">
        <f t="shared" si="71"/>
        <v>1000</v>
      </c>
      <c r="F256" s="16">
        <f t="shared" si="71"/>
        <v>900</v>
      </c>
      <c r="G256" s="16">
        <f t="shared" si="71"/>
        <v>700</v>
      </c>
    </row>
    <row r="257" spans="1:8" ht="57">
      <c r="A257" s="64" t="s">
        <v>144</v>
      </c>
      <c r="B257" s="19" t="s">
        <v>60</v>
      </c>
      <c r="C257" s="19">
        <v>600</v>
      </c>
      <c r="D257" s="20" t="s">
        <v>183</v>
      </c>
      <c r="E257" s="22">
        <v>1000</v>
      </c>
      <c r="F257" s="22">
        <v>900</v>
      </c>
      <c r="G257" s="23">
        <v>700</v>
      </c>
    </row>
    <row r="258" spans="1:8" s="2" customFormat="1" ht="15" customHeight="1">
      <c r="A258" s="68" t="s">
        <v>184</v>
      </c>
      <c r="B258" s="14" t="s">
        <v>182</v>
      </c>
      <c r="C258" s="14"/>
      <c r="D258" s="15"/>
      <c r="E258" s="16">
        <f t="shared" ref="E258:G259" si="72">SUM(E259)</f>
        <v>2000</v>
      </c>
      <c r="F258" s="16">
        <f t="shared" si="72"/>
        <v>0</v>
      </c>
      <c r="G258" s="16">
        <f t="shared" si="72"/>
        <v>0</v>
      </c>
    </row>
    <row r="259" spans="1:8" s="2" customFormat="1" ht="60" customHeight="1">
      <c r="A259" s="68" t="s">
        <v>144</v>
      </c>
      <c r="B259" s="14" t="s">
        <v>182</v>
      </c>
      <c r="C259" s="14"/>
      <c r="D259" s="15"/>
      <c r="E259" s="16">
        <f t="shared" si="72"/>
        <v>2000</v>
      </c>
      <c r="F259" s="16">
        <f t="shared" si="72"/>
        <v>0</v>
      </c>
      <c r="G259" s="16">
        <f t="shared" si="72"/>
        <v>0</v>
      </c>
    </row>
    <row r="260" spans="1:8" s="79" customFormat="1" ht="55.8" customHeight="1">
      <c r="A260" s="69" t="s">
        <v>144</v>
      </c>
      <c r="B260" s="29" t="s">
        <v>182</v>
      </c>
      <c r="C260" s="29">
        <v>600</v>
      </c>
      <c r="D260" s="33" t="s">
        <v>183</v>
      </c>
      <c r="E260" s="21">
        <v>2000</v>
      </c>
      <c r="F260" s="21">
        <v>0</v>
      </c>
      <c r="G260" s="21">
        <v>0</v>
      </c>
    </row>
    <row r="261" spans="1:8">
      <c r="A261" s="41" t="s">
        <v>85</v>
      </c>
      <c r="B261" s="19"/>
      <c r="C261" s="19"/>
      <c r="D261" s="20"/>
      <c r="E261" s="24">
        <v>0</v>
      </c>
      <c r="F261" s="49">
        <v>467.8</v>
      </c>
      <c r="G261" s="49">
        <v>935.5</v>
      </c>
    </row>
    <row r="262" spans="1:8" s="1" customFormat="1">
      <c r="A262" s="13" t="s">
        <v>62</v>
      </c>
      <c r="B262" s="17"/>
      <c r="C262" s="17"/>
      <c r="D262" s="18"/>
      <c r="E262" s="27">
        <f>SUM(E14+E20+E25+E31+E37+E43+E54+E60+E66+E83+E89+E93+E99+E105+E111+E117+E123+E185+E210+E241+E261)</f>
        <v>48283.74</v>
      </c>
      <c r="F262" s="27">
        <f t="shared" ref="F262:G262" si="73">SUM(F14+F20+F25+F31+F37+F43+F54+F60+F66+F83+F89+F93+F99+F105+F111+F117+F123+F185+F210+F241+F261)</f>
        <v>18910.940000000002</v>
      </c>
      <c r="G262" s="27">
        <f t="shared" si="73"/>
        <v>17190.02</v>
      </c>
    </row>
    <row r="263" spans="1:8">
      <c r="D263" s="50"/>
      <c r="E263" s="51"/>
      <c r="F263" s="52"/>
      <c r="G263" s="52"/>
    </row>
    <row r="264" spans="1:8">
      <c r="D264" s="50"/>
      <c r="E264" s="51"/>
      <c r="F264" s="51"/>
      <c r="G264" s="51"/>
      <c r="H264" s="52"/>
    </row>
  </sheetData>
  <autoFilter ref="D1:D262"/>
  <mergeCells count="6">
    <mergeCell ref="A7:G7"/>
    <mergeCell ref="A8:G8"/>
    <mergeCell ref="E1:G1"/>
    <mergeCell ref="E2:G2"/>
    <mergeCell ref="D4:G4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апрель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2025-04-24T06:46:10Z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